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5.xml" ContentType="application/vnd.openxmlformats-officedocument.drawing+xml"/>
  <Override PartName="/xl/tables/table8.xml" ContentType="application/vnd.openxmlformats-officedocument.spreadsheetml.tab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tables/table9.xml" ContentType="application/vnd.openxmlformats-officedocument.spreadsheetml.tab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7.xml" ContentType="application/vnd.openxmlformats-officedocument.drawing+xml"/>
  <Override PartName="/xl/tables/table10.xml" ContentType="application/vnd.openxmlformats-officedocument.spreadsheetml.tab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cheO_ls\Desktop\DD Stuff\RPI\2025\"/>
    </mc:Choice>
  </mc:AlternateContent>
  <xr:revisionPtr revIDLastSave="0" documentId="8_{2EC427E4-79D2-4A99-93F1-A18E209B7C5D}" xr6:coauthVersionLast="36" xr6:coauthVersionMax="36" xr10:uidLastSave="{00000000-0000-0000-0000-000000000000}"/>
  <bookViews>
    <workbookView xWindow="0" yWindow="0" windowWidth="19200" windowHeight="7185" activeTab="1" xr2:uid="{00000000-000D-0000-FFFF-FFFF00000000}"/>
  </bookViews>
  <sheets>
    <sheet name="QUARTERLY_INDEX_GEORGE_TOWN" sheetId="1" r:id="rId1"/>
    <sheet name="ANNUAL_INDEXES_WEIGHTS" sheetId="2" r:id="rId2"/>
    <sheet name="Sheet1" sheetId="4" r:id="rId3"/>
    <sheet name="SAVE_AS_CSV_FOR_PUBLICATION" sheetId="3" r:id="rId4"/>
    <sheet name="GT" sheetId="5" r:id="rId5"/>
    <sheet name="SMB" sheetId="6" r:id="rId6"/>
    <sheet name="WB" sheetId="7" r:id="rId7"/>
    <sheet name="Other Cayman Islands" sheetId="8" r:id="rId8"/>
    <sheet name="Total Cayman Islands" sheetId="9" r:id="rId9"/>
  </sheets>
  <externalReferences>
    <externalReference r:id="rId10"/>
    <externalReference r:id="rId11"/>
    <externalReference r:id="rId12"/>
    <externalReference r:id="rId13"/>
  </externalReferences>
  <definedNames>
    <definedName name="_xlnm.Print_Area" localSheetId="4">GT!$E$2:$T$30</definedName>
    <definedName name="_xlnm.Print_Area" localSheetId="7">'Other Cayman Islands'!$A$1:$M$29</definedName>
    <definedName name="_xlnm.Print_Area" localSheetId="5">SMB!$A$1:$P$29</definedName>
    <definedName name="_xlnm.Print_Area" localSheetId="6">WB!$A$1:$N$31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9" l="1"/>
  <c r="C3" i="9"/>
  <c r="D3" i="9"/>
  <c r="E3" i="9"/>
  <c r="F3" i="9"/>
  <c r="G3" i="9"/>
  <c r="H3" i="9"/>
  <c r="I3" i="9"/>
  <c r="B4" i="9"/>
  <c r="J4" i="9" s="1"/>
  <c r="C4" i="9"/>
  <c r="K4" i="9" s="1"/>
  <c r="D4" i="9"/>
  <c r="U4" i="9" s="1"/>
  <c r="E4" i="9"/>
  <c r="M4" i="9" s="1"/>
  <c r="F4" i="9"/>
  <c r="N4" i="9" s="1"/>
  <c r="G4" i="9"/>
  <c r="O4" i="9" s="1"/>
  <c r="H4" i="9"/>
  <c r="P4" i="9" s="1"/>
  <c r="I4" i="9"/>
  <c r="Q4" i="9" s="1"/>
  <c r="B5" i="9"/>
  <c r="C5" i="9"/>
  <c r="D5" i="9"/>
  <c r="E5" i="9"/>
  <c r="F5" i="9"/>
  <c r="G5" i="9"/>
  <c r="H5" i="9"/>
  <c r="I5" i="9"/>
  <c r="B6" i="9"/>
  <c r="J6" i="9" s="1"/>
  <c r="C6" i="9"/>
  <c r="K6" i="9" s="1"/>
  <c r="D6" i="9"/>
  <c r="E6" i="9"/>
  <c r="M6" i="9" s="1"/>
  <c r="F6" i="9"/>
  <c r="G6" i="9"/>
  <c r="H6" i="9"/>
  <c r="I6" i="9"/>
  <c r="Q9" i="9" s="1"/>
  <c r="B7" i="9"/>
  <c r="C7" i="9"/>
  <c r="D7" i="9"/>
  <c r="E7" i="9"/>
  <c r="F7" i="9"/>
  <c r="G7" i="9"/>
  <c r="H7" i="9"/>
  <c r="I7" i="9"/>
  <c r="B8" i="9"/>
  <c r="J8" i="9" s="1"/>
  <c r="C8" i="9"/>
  <c r="K8" i="9" s="1"/>
  <c r="D8" i="9"/>
  <c r="U8" i="9" s="1"/>
  <c r="E8" i="9"/>
  <c r="F8" i="9"/>
  <c r="G8" i="9"/>
  <c r="H8" i="9"/>
  <c r="I8" i="9"/>
  <c r="Q11" i="9" s="1"/>
  <c r="B9" i="9"/>
  <c r="C9" i="9"/>
  <c r="D9" i="9"/>
  <c r="E9" i="9"/>
  <c r="V9" i="9" s="1"/>
  <c r="F9" i="9"/>
  <c r="G9" i="9"/>
  <c r="H9" i="9"/>
  <c r="I9" i="9"/>
  <c r="B10" i="9"/>
  <c r="J10" i="9" s="1"/>
  <c r="C10" i="9"/>
  <c r="K10" i="9" s="1"/>
  <c r="D10" i="9"/>
  <c r="E10" i="9"/>
  <c r="F10" i="9"/>
  <c r="G10" i="9"/>
  <c r="H10" i="9"/>
  <c r="I10" i="9"/>
  <c r="Q13" i="9" s="1"/>
  <c r="B11" i="9"/>
  <c r="C11" i="9"/>
  <c r="D11" i="9"/>
  <c r="E11" i="9"/>
  <c r="M11" i="9" s="1"/>
  <c r="F11" i="9"/>
  <c r="G11" i="9"/>
  <c r="H11" i="9"/>
  <c r="I11" i="9"/>
  <c r="B12" i="9"/>
  <c r="J12" i="9" s="1"/>
  <c r="C12" i="9"/>
  <c r="K12" i="9" s="1"/>
  <c r="D12" i="9"/>
  <c r="E12" i="9"/>
  <c r="F12" i="9"/>
  <c r="G12" i="9"/>
  <c r="H12" i="9"/>
  <c r="I12" i="9"/>
  <c r="Q15" i="9" s="1"/>
  <c r="B13" i="9"/>
  <c r="C13" i="9"/>
  <c r="D13" i="9"/>
  <c r="E13" i="9"/>
  <c r="V13" i="9" s="1"/>
  <c r="F13" i="9"/>
  <c r="G13" i="9"/>
  <c r="H13" i="9"/>
  <c r="I13" i="9"/>
  <c r="B14" i="9"/>
  <c r="J14" i="9" s="1"/>
  <c r="C14" i="9"/>
  <c r="K14" i="9" s="1"/>
  <c r="D14" i="9"/>
  <c r="U15" i="9" s="1"/>
  <c r="E14" i="9"/>
  <c r="F14" i="9"/>
  <c r="G14" i="9"/>
  <c r="H14" i="9"/>
  <c r="I14" i="9"/>
  <c r="Q17" i="9" s="1"/>
  <c r="B15" i="9"/>
  <c r="C15" i="9"/>
  <c r="D15" i="9"/>
  <c r="E15" i="9"/>
  <c r="M15" i="9" s="1"/>
  <c r="F15" i="9"/>
  <c r="G15" i="9"/>
  <c r="H15" i="9"/>
  <c r="I15" i="9"/>
  <c r="B16" i="9"/>
  <c r="J16" i="9" s="1"/>
  <c r="C16" i="9"/>
  <c r="K16" i="9" s="1"/>
  <c r="D16" i="9"/>
  <c r="E16" i="9"/>
  <c r="F16" i="9"/>
  <c r="G16" i="9"/>
  <c r="H16" i="9"/>
  <c r="I16" i="9"/>
  <c r="B17" i="9"/>
  <c r="C17" i="9"/>
  <c r="D17" i="9"/>
  <c r="E17" i="9"/>
  <c r="V17" i="9" s="1"/>
  <c r="F17" i="9"/>
  <c r="G17" i="9"/>
  <c r="H17" i="9"/>
  <c r="I17" i="9"/>
  <c r="B18" i="9"/>
  <c r="J18" i="9" s="1"/>
  <c r="C18" i="9"/>
  <c r="K18" i="9" s="1"/>
  <c r="D18" i="9"/>
  <c r="E18" i="9"/>
  <c r="F18" i="9"/>
  <c r="G18" i="9"/>
  <c r="H18" i="9"/>
  <c r="I18" i="9"/>
  <c r="Q21" i="9" s="1"/>
  <c r="B19" i="9"/>
  <c r="C19" i="9"/>
  <c r="D19" i="9"/>
  <c r="E19" i="9"/>
  <c r="M19" i="9" s="1"/>
  <c r="F19" i="9"/>
  <c r="G19" i="9"/>
  <c r="H19" i="9"/>
  <c r="I19" i="9"/>
  <c r="B20" i="9"/>
  <c r="J20" i="9" s="1"/>
  <c r="C20" i="9"/>
  <c r="K20" i="9" s="1"/>
  <c r="D20" i="9"/>
  <c r="E20" i="9"/>
  <c r="F20" i="9"/>
  <c r="G20" i="9"/>
  <c r="H20" i="9"/>
  <c r="I20" i="9"/>
  <c r="Q23" i="9" s="1"/>
  <c r="B21" i="9"/>
  <c r="C21" i="9"/>
  <c r="D21" i="9"/>
  <c r="E21" i="9"/>
  <c r="V21" i="9" s="1"/>
  <c r="F21" i="9"/>
  <c r="G21" i="9"/>
  <c r="H21" i="9"/>
  <c r="I21" i="9"/>
  <c r="B22" i="9"/>
  <c r="J22" i="9" s="1"/>
  <c r="C22" i="9"/>
  <c r="K22" i="9" s="1"/>
  <c r="D22" i="9"/>
  <c r="E22" i="9"/>
  <c r="F22" i="9"/>
  <c r="G22" i="9"/>
  <c r="H22" i="9"/>
  <c r="I22" i="9"/>
  <c r="Q25" i="9" s="1"/>
  <c r="B23" i="9"/>
  <c r="C23" i="9"/>
  <c r="D23" i="9"/>
  <c r="U23" i="9" s="1"/>
  <c r="E23" i="9"/>
  <c r="M23" i="9" s="1"/>
  <c r="F23" i="9"/>
  <c r="G23" i="9"/>
  <c r="H23" i="9"/>
  <c r="I23" i="9"/>
  <c r="B24" i="9"/>
  <c r="J24" i="9" s="1"/>
  <c r="C24" i="9"/>
  <c r="K24" i="9" s="1"/>
  <c r="D24" i="9"/>
  <c r="E24" i="9"/>
  <c r="F24" i="9"/>
  <c r="G24" i="9"/>
  <c r="H24" i="9"/>
  <c r="I24" i="9"/>
  <c r="Q27" i="9" s="1"/>
  <c r="B25" i="9"/>
  <c r="C25" i="9"/>
  <c r="D25" i="9"/>
  <c r="E25" i="9"/>
  <c r="V25" i="9" s="1"/>
  <c r="F25" i="9"/>
  <c r="G25" i="9"/>
  <c r="H25" i="9"/>
  <c r="I25" i="9"/>
  <c r="B26" i="9"/>
  <c r="J26" i="9" s="1"/>
  <c r="C26" i="9"/>
  <c r="K26" i="9" s="1"/>
  <c r="D26" i="9"/>
  <c r="U27" i="9" s="1"/>
  <c r="E26" i="9"/>
  <c r="F26" i="9"/>
  <c r="G26" i="9"/>
  <c r="H26" i="9"/>
  <c r="I26" i="9"/>
  <c r="Q29" i="9" s="1"/>
  <c r="B27" i="9"/>
  <c r="C27" i="9"/>
  <c r="D27" i="9"/>
  <c r="E27" i="9"/>
  <c r="M27" i="9" s="1"/>
  <c r="F27" i="9"/>
  <c r="G27" i="9"/>
  <c r="H27" i="9"/>
  <c r="I27" i="9"/>
  <c r="B28" i="9"/>
  <c r="J28" i="9" s="1"/>
  <c r="C28" i="9"/>
  <c r="K28" i="9" s="1"/>
  <c r="D28" i="9"/>
  <c r="E28" i="9"/>
  <c r="F28" i="9"/>
  <c r="G28" i="9"/>
  <c r="H28" i="9"/>
  <c r="I28" i="9"/>
  <c r="B29" i="9"/>
  <c r="C29" i="9"/>
  <c r="D29" i="9"/>
  <c r="E29" i="9"/>
  <c r="V29" i="9" s="1"/>
  <c r="F29" i="9"/>
  <c r="G29" i="9"/>
  <c r="H29" i="9"/>
  <c r="I29" i="9"/>
  <c r="B30" i="9"/>
  <c r="J30" i="9" s="1"/>
  <c r="C30" i="9"/>
  <c r="K30" i="9" s="1"/>
  <c r="D30" i="9"/>
  <c r="E30" i="9"/>
  <c r="F30" i="9"/>
  <c r="G30" i="9"/>
  <c r="H30" i="9"/>
  <c r="I30" i="9"/>
  <c r="T27" i="9"/>
  <c r="S27" i="9"/>
  <c r="S23" i="9"/>
  <c r="U22" i="9"/>
  <c r="S22" i="9"/>
  <c r="S20" i="9"/>
  <c r="V19" i="9"/>
  <c r="U19" i="9"/>
  <c r="S19" i="9"/>
  <c r="U18" i="9"/>
  <c r="T18" i="9"/>
  <c r="S15" i="9"/>
  <c r="V14" i="9"/>
  <c r="U14" i="9"/>
  <c r="T14" i="9"/>
  <c r="T12" i="9"/>
  <c r="S12" i="9"/>
  <c r="V11" i="9"/>
  <c r="U11" i="9"/>
  <c r="S11" i="9"/>
  <c r="V10" i="9"/>
  <c r="U10" i="9"/>
  <c r="T10" i="9"/>
  <c r="T8" i="9"/>
  <c r="S8" i="9"/>
  <c r="V7" i="9"/>
  <c r="U7" i="9"/>
  <c r="T7" i="9"/>
  <c r="S7" i="9"/>
  <c r="V6" i="9"/>
  <c r="U6" i="9"/>
  <c r="T6" i="9"/>
  <c r="V4" i="9"/>
  <c r="S4" i="9"/>
  <c r="B29" i="8"/>
  <c r="B28" i="8"/>
  <c r="B27" i="8"/>
  <c r="B26" i="8"/>
  <c r="B25" i="8"/>
  <c r="C26" i="8" s="1"/>
  <c r="B24" i="8"/>
  <c r="B23" i="8"/>
  <c r="C23" i="8" s="1"/>
  <c r="B22" i="8"/>
  <c r="B21" i="8"/>
  <c r="B20" i="8"/>
  <c r="B19" i="8"/>
  <c r="B18" i="8"/>
  <c r="B17" i="8"/>
  <c r="B16" i="8"/>
  <c r="B15" i="8"/>
  <c r="C16" i="8" s="1"/>
  <c r="B14" i="8"/>
  <c r="B13" i="8"/>
  <c r="C13" i="8" s="1"/>
  <c r="B12" i="8"/>
  <c r="B11" i="8"/>
  <c r="B10" i="8"/>
  <c r="B9" i="8"/>
  <c r="B8" i="8"/>
  <c r="B7" i="8"/>
  <c r="B6" i="8"/>
  <c r="B5" i="8"/>
  <c r="B4" i="8"/>
  <c r="B3" i="8"/>
  <c r="B2" i="8"/>
  <c r="B30" i="7"/>
  <c r="C30" i="7" s="1"/>
  <c r="B29" i="7"/>
  <c r="B28" i="7"/>
  <c r="B27" i="7"/>
  <c r="B26" i="7"/>
  <c r="C26" i="7" s="1"/>
  <c r="B25" i="7"/>
  <c r="C25" i="7" s="1"/>
  <c r="B24" i="7"/>
  <c r="B23" i="7"/>
  <c r="B22" i="7"/>
  <c r="B21" i="7"/>
  <c r="B20" i="7"/>
  <c r="C20" i="7" s="1"/>
  <c r="B19" i="7"/>
  <c r="B18" i="7"/>
  <c r="B17" i="7"/>
  <c r="B16" i="7"/>
  <c r="B15" i="7"/>
  <c r="C15" i="7" s="1"/>
  <c r="B14" i="7"/>
  <c r="C14" i="7" s="1"/>
  <c r="B13" i="7"/>
  <c r="B12" i="7"/>
  <c r="B11" i="7"/>
  <c r="B10" i="7"/>
  <c r="B9" i="7"/>
  <c r="C9" i="7" s="1"/>
  <c r="B8" i="7"/>
  <c r="B7" i="7"/>
  <c r="B6" i="7"/>
  <c r="B5" i="7"/>
  <c r="B4" i="7"/>
  <c r="B3" i="7"/>
  <c r="C3" i="7" s="1"/>
  <c r="B2" i="7"/>
  <c r="B29" i="6"/>
  <c r="B28" i="6"/>
  <c r="C27" i="6"/>
  <c r="B27" i="6"/>
  <c r="B26" i="6"/>
  <c r="B25" i="6"/>
  <c r="B24" i="6"/>
  <c r="C24" i="6" s="1"/>
  <c r="B23" i="6"/>
  <c r="B22" i="6"/>
  <c r="B21" i="6"/>
  <c r="B20" i="6"/>
  <c r="C21" i="6" s="1"/>
  <c r="B19" i="6"/>
  <c r="B18" i="6"/>
  <c r="B17" i="6"/>
  <c r="B16" i="6"/>
  <c r="C16" i="6" s="1"/>
  <c r="B15" i="6"/>
  <c r="B14" i="6"/>
  <c r="B13" i="6"/>
  <c r="B12" i="6"/>
  <c r="B11" i="6"/>
  <c r="B10" i="6"/>
  <c r="B9" i="6"/>
  <c r="B8" i="6"/>
  <c r="B7" i="6"/>
  <c r="B6" i="6"/>
  <c r="B5" i="6"/>
  <c r="B4" i="6"/>
  <c r="B3" i="6"/>
  <c r="B2" i="6"/>
  <c r="D118" i="5"/>
  <c r="C118" i="5"/>
  <c r="B118" i="5"/>
  <c r="A118" i="5"/>
  <c r="D117" i="5"/>
  <c r="C117" i="5"/>
  <c r="B117" i="5"/>
  <c r="A117" i="5"/>
  <c r="D116" i="5"/>
  <c r="C116" i="5"/>
  <c r="B116" i="5"/>
  <c r="A116" i="5"/>
  <c r="D115" i="5"/>
  <c r="C115" i="5"/>
  <c r="B115" i="5"/>
  <c r="A115" i="5"/>
  <c r="D114" i="5"/>
  <c r="C114" i="5"/>
  <c r="B114" i="5"/>
  <c r="A114" i="5"/>
  <c r="D113" i="5"/>
  <c r="C113" i="5"/>
  <c r="B113" i="5"/>
  <c r="A113" i="5"/>
  <c r="D112" i="5"/>
  <c r="C112" i="5"/>
  <c r="B112" i="5"/>
  <c r="A112" i="5"/>
  <c r="D111" i="5"/>
  <c r="C111" i="5"/>
  <c r="B111" i="5"/>
  <c r="A111" i="5"/>
  <c r="D110" i="5"/>
  <c r="C110" i="5"/>
  <c r="B110" i="5"/>
  <c r="A110" i="5"/>
  <c r="D109" i="5"/>
  <c r="C109" i="5"/>
  <c r="B109" i="5"/>
  <c r="A109" i="5"/>
  <c r="D108" i="5"/>
  <c r="C108" i="5"/>
  <c r="B108" i="5"/>
  <c r="A108" i="5"/>
  <c r="D107" i="5"/>
  <c r="C107" i="5"/>
  <c r="B107" i="5"/>
  <c r="A107" i="5"/>
  <c r="D106" i="5"/>
  <c r="C106" i="5"/>
  <c r="B106" i="5"/>
  <c r="A106" i="5"/>
  <c r="D105" i="5"/>
  <c r="C105" i="5"/>
  <c r="B105" i="5"/>
  <c r="A105" i="5"/>
  <c r="D104" i="5"/>
  <c r="C104" i="5"/>
  <c r="B104" i="5"/>
  <c r="A104" i="5"/>
  <c r="D103" i="5"/>
  <c r="C103" i="5"/>
  <c r="B103" i="5"/>
  <c r="A103" i="5"/>
  <c r="D102" i="5"/>
  <c r="C102" i="5"/>
  <c r="B102" i="5"/>
  <c r="A102" i="5"/>
  <c r="D101" i="5"/>
  <c r="C101" i="5"/>
  <c r="B101" i="5"/>
  <c r="A101" i="5"/>
  <c r="D100" i="5"/>
  <c r="C100" i="5"/>
  <c r="B100" i="5"/>
  <c r="A100" i="5"/>
  <c r="D99" i="5"/>
  <c r="C99" i="5"/>
  <c r="B99" i="5"/>
  <c r="A99" i="5"/>
  <c r="D98" i="5"/>
  <c r="C98" i="5"/>
  <c r="B98" i="5"/>
  <c r="A98" i="5"/>
  <c r="D97" i="5"/>
  <c r="C97" i="5"/>
  <c r="B97" i="5"/>
  <c r="A97" i="5"/>
  <c r="D96" i="5"/>
  <c r="C96" i="5"/>
  <c r="B96" i="5"/>
  <c r="A96" i="5"/>
  <c r="D95" i="5"/>
  <c r="C95" i="5"/>
  <c r="B95" i="5"/>
  <c r="A95" i="5"/>
  <c r="D94" i="5"/>
  <c r="C94" i="5"/>
  <c r="B94" i="5"/>
  <c r="A94" i="5"/>
  <c r="D93" i="5"/>
  <c r="C93" i="5"/>
  <c r="B93" i="5"/>
  <c r="A93" i="5"/>
  <c r="D92" i="5"/>
  <c r="C92" i="5"/>
  <c r="B92" i="5"/>
  <c r="A92" i="5"/>
  <c r="D91" i="5"/>
  <c r="C91" i="5"/>
  <c r="B91" i="5"/>
  <c r="A91" i="5"/>
  <c r="D90" i="5"/>
  <c r="C90" i="5"/>
  <c r="B90" i="5"/>
  <c r="A90" i="5"/>
  <c r="D89" i="5"/>
  <c r="C89" i="5"/>
  <c r="B89" i="5"/>
  <c r="A89" i="5"/>
  <c r="D88" i="5"/>
  <c r="C88" i="5"/>
  <c r="B88" i="5"/>
  <c r="A88" i="5"/>
  <c r="D87" i="5"/>
  <c r="C87" i="5"/>
  <c r="B87" i="5"/>
  <c r="A87" i="5"/>
  <c r="D86" i="5"/>
  <c r="C86" i="5"/>
  <c r="B86" i="5"/>
  <c r="A86" i="5"/>
  <c r="D85" i="5"/>
  <c r="C85" i="5"/>
  <c r="B85" i="5"/>
  <c r="A85" i="5"/>
  <c r="D84" i="5"/>
  <c r="C84" i="5"/>
  <c r="B84" i="5"/>
  <c r="A84" i="5"/>
  <c r="D83" i="5"/>
  <c r="C83" i="5"/>
  <c r="B83" i="5"/>
  <c r="A83" i="5"/>
  <c r="D82" i="5"/>
  <c r="C82" i="5"/>
  <c r="B82" i="5"/>
  <c r="A82" i="5"/>
  <c r="D81" i="5"/>
  <c r="C81" i="5"/>
  <c r="B81" i="5"/>
  <c r="A81" i="5"/>
  <c r="D80" i="5"/>
  <c r="C80" i="5"/>
  <c r="B80" i="5"/>
  <c r="A80" i="5"/>
  <c r="D79" i="5"/>
  <c r="C79" i="5"/>
  <c r="B79" i="5"/>
  <c r="A79" i="5"/>
  <c r="D78" i="5"/>
  <c r="C78" i="5"/>
  <c r="B78" i="5"/>
  <c r="A78" i="5"/>
  <c r="D77" i="5"/>
  <c r="C77" i="5"/>
  <c r="B77" i="5"/>
  <c r="A77" i="5"/>
  <c r="D76" i="5"/>
  <c r="C76" i="5"/>
  <c r="B76" i="5"/>
  <c r="A76" i="5"/>
  <c r="D75" i="5"/>
  <c r="C75" i="5"/>
  <c r="B75" i="5"/>
  <c r="A75" i="5"/>
  <c r="D74" i="5"/>
  <c r="C74" i="5"/>
  <c r="B74" i="5"/>
  <c r="A74" i="5"/>
  <c r="D73" i="5"/>
  <c r="C73" i="5"/>
  <c r="B73" i="5"/>
  <c r="A73" i="5"/>
  <c r="D72" i="5"/>
  <c r="C72" i="5"/>
  <c r="B72" i="5"/>
  <c r="A72" i="5"/>
  <c r="D71" i="5"/>
  <c r="C71" i="5"/>
  <c r="B71" i="5"/>
  <c r="A71" i="5"/>
  <c r="D70" i="5"/>
  <c r="C70" i="5"/>
  <c r="B70" i="5"/>
  <c r="A70" i="5"/>
  <c r="D69" i="5"/>
  <c r="C69" i="5"/>
  <c r="B69" i="5"/>
  <c r="A69" i="5"/>
  <c r="D68" i="5"/>
  <c r="C68" i="5"/>
  <c r="B68" i="5"/>
  <c r="A68" i="5"/>
  <c r="D67" i="5"/>
  <c r="C67" i="5"/>
  <c r="B67" i="5"/>
  <c r="A67" i="5"/>
  <c r="D66" i="5"/>
  <c r="C66" i="5"/>
  <c r="B66" i="5"/>
  <c r="A66" i="5"/>
  <c r="D65" i="5"/>
  <c r="C65" i="5"/>
  <c r="B65" i="5"/>
  <c r="A65" i="5"/>
  <c r="D64" i="5"/>
  <c r="C64" i="5"/>
  <c r="B64" i="5"/>
  <c r="A64" i="5"/>
  <c r="D63" i="5"/>
  <c r="C63" i="5"/>
  <c r="B63" i="5"/>
  <c r="A63" i="5"/>
  <c r="D62" i="5"/>
  <c r="C62" i="5"/>
  <c r="B62" i="5"/>
  <c r="A62" i="5"/>
  <c r="D61" i="5"/>
  <c r="C61" i="5"/>
  <c r="B61" i="5"/>
  <c r="A61" i="5"/>
  <c r="D60" i="5"/>
  <c r="C60" i="5"/>
  <c r="B60" i="5"/>
  <c r="A60" i="5"/>
  <c r="D59" i="5"/>
  <c r="C59" i="5"/>
  <c r="B59" i="5"/>
  <c r="A59" i="5"/>
  <c r="D58" i="5"/>
  <c r="C58" i="5"/>
  <c r="B58" i="5"/>
  <c r="A58" i="5"/>
  <c r="D57" i="5"/>
  <c r="C57" i="5"/>
  <c r="B57" i="5"/>
  <c r="A57" i="5"/>
  <c r="D56" i="5"/>
  <c r="C56" i="5"/>
  <c r="B56" i="5"/>
  <c r="A56" i="5"/>
  <c r="D55" i="5"/>
  <c r="C55" i="5"/>
  <c r="B55" i="5"/>
  <c r="A55" i="5"/>
  <c r="D54" i="5"/>
  <c r="C54" i="5"/>
  <c r="B54" i="5"/>
  <c r="A54" i="5"/>
  <c r="D53" i="5"/>
  <c r="C53" i="5"/>
  <c r="B53" i="5"/>
  <c r="A53" i="5"/>
  <c r="D52" i="5"/>
  <c r="C52" i="5"/>
  <c r="B52" i="5"/>
  <c r="A52" i="5"/>
  <c r="D51" i="5"/>
  <c r="C51" i="5"/>
  <c r="B51" i="5"/>
  <c r="A51" i="5"/>
  <c r="D50" i="5"/>
  <c r="C50" i="5"/>
  <c r="B50" i="5"/>
  <c r="A50" i="5"/>
  <c r="D49" i="5"/>
  <c r="C49" i="5"/>
  <c r="B49" i="5"/>
  <c r="A49" i="5"/>
  <c r="D48" i="5"/>
  <c r="C48" i="5"/>
  <c r="B48" i="5"/>
  <c r="A48" i="5"/>
  <c r="D47" i="5"/>
  <c r="C47" i="5"/>
  <c r="B47" i="5"/>
  <c r="A47" i="5"/>
  <c r="D46" i="5"/>
  <c r="C46" i="5"/>
  <c r="B46" i="5"/>
  <c r="A46" i="5"/>
  <c r="D45" i="5"/>
  <c r="C45" i="5"/>
  <c r="B45" i="5"/>
  <c r="A45" i="5"/>
  <c r="D44" i="5"/>
  <c r="C44" i="5"/>
  <c r="B44" i="5"/>
  <c r="A44" i="5"/>
  <c r="D43" i="5"/>
  <c r="C43" i="5"/>
  <c r="B43" i="5"/>
  <c r="A43" i="5"/>
  <c r="D42" i="5"/>
  <c r="C42" i="5"/>
  <c r="B42" i="5"/>
  <c r="A42" i="5"/>
  <c r="D41" i="5"/>
  <c r="C41" i="5"/>
  <c r="B41" i="5"/>
  <c r="A41" i="5"/>
  <c r="D40" i="5"/>
  <c r="C40" i="5"/>
  <c r="B40" i="5"/>
  <c r="A40" i="5"/>
  <c r="D39" i="5"/>
  <c r="C39" i="5"/>
  <c r="B39" i="5"/>
  <c r="A39" i="5"/>
  <c r="D38" i="5"/>
  <c r="C38" i="5"/>
  <c r="B38" i="5"/>
  <c r="A38" i="5"/>
  <c r="D37" i="5"/>
  <c r="C37" i="5"/>
  <c r="B37" i="5"/>
  <c r="A37" i="5"/>
  <c r="D36" i="5"/>
  <c r="C36" i="5"/>
  <c r="B36" i="5"/>
  <c r="A36" i="5"/>
  <c r="D35" i="5"/>
  <c r="C35" i="5"/>
  <c r="B35" i="5"/>
  <c r="A35" i="5"/>
  <c r="D34" i="5"/>
  <c r="C34" i="5"/>
  <c r="B34" i="5"/>
  <c r="A34" i="5"/>
  <c r="D33" i="5"/>
  <c r="C33" i="5"/>
  <c r="B33" i="5"/>
  <c r="A33" i="5"/>
  <c r="D32" i="5"/>
  <c r="C32" i="5"/>
  <c r="B32" i="5"/>
  <c r="A32" i="5"/>
  <c r="H31" i="5"/>
  <c r="G31" i="5"/>
  <c r="F31" i="5"/>
  <c r="D31" i="5"/>
  <c r="C31" i="5"/>
  <c r="B31" i="5"/>
  <c r="A31" i="5"/>
  <c r="H30" i="5"/>
  <c r="G30" i="5"/>
  <c r="D30" i="5"/>
  <c r="C30" i="5"/>
  <c r="B30" i="5"/>
  <c r="A30" i="5"/>
  <c r="H29" i="5"/>
  <c r="G29" i="5"/>
  <c r="D29" i="5"/>
  <c r="C29" i="5"/>
  <c r="B29" i="5"/>
  <c r="A29" i="5"/>
  <c r="H28" i="5"/>
  <c r="G28" i="5"/>
  <c r="D28" i="5"/>
  <c r="C28" i="5"/>
  <c r="B28" i="5"/>
  <c r="A28" i="5"/>
  <c r="H27" i="5"/>
  <c r="G27" i="5"/>
  <c r="D27" i="5"/>
  <c r="C27" i="5"/>
  <c r="B27" i="5"/>
  <c r="A27" i="5"/>
  <c r="H26" i="5"/>
  <c r="G26" i="5"/>
  <c r="D26" i="5"/>
  <c r="C26" i="5"/>
  <c r="B26" i="5"/>
  <c r="A26" i="5"/>
  <c r="H25" i="5"/>
  <c r="G25" i="5"/>
  <c r="D25" i="5"/>
  <c r="C25" i="5"/>
  <c r="B25" i="5"/>
  <c r="A25" i="5"/>
  <c r="H24" i="5"/>
  <c r="G24" i="5"/>
  <c r="D24" i="5"/>
  <c r="C24" i="5"/>
  <c r="B24" i="5"/>
  <c r="A24" i="5"/>
  <c r="H23" i="5"/>
  <c r="G23" i="5"/>
  <c r="D23" i="5"/>
  <c r="C23" i="5"/>
  <c r="B23" i="5"/>
  <c r="A23" i="5"/>
  <c r="H22" i="5"/>
  <c r="G22" i="5"/>
  <c r="D22" i="5"/>
  <c r="C22" i="5"/>
  <c r="B22" i="5"/>
  <c r="A22" i="5"/>
  <c r="H21" i="5"/>
  <c r="G21" i="5"/>
  <c r="D21" i="5"/>
  <c r="C21" i="5"/>
  <c r="B21" i="5"/>
  <c r="A21" i="5"/>
  <c r="H20" i="5"/>
  <c r="G20" i="5"/>
  <c r="D20" i="5"/>
  <c r="C20" i="5"/>
  <c r="B20" i="5"/>
  <c r="A20" i="5"/>
  <c r="H19" i="5"/>
  <c r="G19" i="5"/>
  <c r="D19" i="5"/>
  <c r="C19" i="5"/>
  <c r="B19" i="5"/>
  <c r="A19" i="5"/>
  <c r="H18" i="5"/>
  <c r="G18" i="5"/>
  <c r="D18" i="5"/>
  <c r="C18" i="5"/>
  <c r="B18" i="5"/>
  <c r="A18" i="5"/>
  <c r="H17" i="5"/>
  <c r="G17" i="5"/>
  <c r="D17" i="5"/>
  <c r="C17" i="5"/>
  <c r="B17" i="5"/>
  <c r="A17" i="5"/>
  <c r="H16" i="5"/>
  <c r="G16" i="5"/>
  <c r="D16" i="5"/>
  <c r="C16" i="5"/>
  <c r="B16" i="5"/>
  <c r="A16" i="5"/>
  <c r="H15" i="5"/>
  <c r="G15" i="5"/>
  <c r="D15" i="5"/>
  <c r="C15" i="5"/>
  <c r="B15" i="5"/>
  <c r="A15" i="5"/>
  <c r="H14" i="5"/>
  <c r="G14" i="5"/>
  <c r="D14" i="5"/>
  <c r="C14" i="5"/>
  <c r="B14" i="5"/>
  <c r="A14" i="5"/>
  <c r="H13" i="5"/>
  <c r="G13" i="5"/>
  <c r="D13" i="5"/>
  <c r="C13" i="5"/>
  <c r="B13" i="5"/>
  <c r="A13" i="5"/>
  <c r="H12" i="5"/>
  <c r="G12" i="5"/>
  <c r="D12" i="5"/>
  <c r="C12" i="5"/>
  <c r="B12" i="5"/>
  <c r="A12" i="5"/>
  <c r="H11" i="5"/>
  <c r="G11" i="5"/>
  <c r="D11" i="5"/>
  <c r="C11" i="5"/>
  <c r="B11" i="5"/>
  <c r="A11" i="5"/>
  <c r="H10" i="5"/>
  <c r="G10" i="5"/>
  <c r="D10" i="5"/>
  <c r="C10" i="5"/>
  <c r="B10" i="5"/>
  <c r="A10" i="5"/>
  <c r="H9" i="5"/>
  <c r="G9" i="5"/>
  <c r="D9" i="5"/>
  <c r="C9" i="5"/>
  <c r="B9" i="5"/>
  <c r="A9" i="5"/>
  <c r="H8" i="5"/>
  <c r="G8" i="5"/>
  <c r="D8" i="5"/>
  <c r="C8" i="5"/>
  <c r="B8" i="5"/>
  <c r="A8" i="5"/>
  <c r="H7" i="5"/>
  <c r="G7" i="5"/>
  <c r="D7" i="5"/>
  <c r="C7" i="5"/>
  <c r="B7" i="5"/>
  <c r="A7" i="5"/>
  <c r="H6" i="5"/>
  <c r="G6" i="5"/>
  <c r="D6" i="5"/>
  <c r="B6" i="5"/>
  <c r="A6" i="5"/>
  <c r="H5" i="5"/>
  <c r="G5" i="5"/>
  <c r="D5" i="5"/>
  <c r="B5" i="5"/>
  <c r="A5" i="5"/>
  <c r="H4" i="5"/>
  <c r="G4" i="5"/>
  <c r="D4" i="5"/>
  <c r="B4" i="5"/>
  <c r="A4" i="5"/>
  <c r="G3" i="5"/>
  <c r="B3" i="5"/>
  <c r="A3" i="5"/>
  <c r="T22" i="9" l="1"/>
  <c r="T15" i="9"/>
  <c r="S26" i="9"/>
  <c r="T26" i="9"/>
  <c r="S16" i="9"/>
  <c r="U26" i="9"/>
  <c r="T16" i="9"/>
  <c r="M7" i="9"/>
  <c r="V5" i="9"/>
  <c r="U29" i="9"/>
  <c r="L27" i="9"/>
  <c r="U25" i="9"/>
  <c r="L23" i="9"/>
  <c r="U21" i="9"/>
  <c r="L19" i="9"/>
  <c r="L17" i="9"/>
  <c r="L15" i="9"/>
  <c r="L13" i="9"/>
  <c r="L11" i="9"/>
  <c r="L9" i="9"/>
  <c r="L7" i="9"/>
  <c r="L5" i="9"/>
  <c r="T4" i="9"/>
  <c r="S30" i="9"/>
  <c r="T11" i="9"/>
  <c r="T19" i="9"/>
  <c r="T30" i="9"/>
  <c r="J29" i="9"/>
  <c r="J27" i="9"/>
  <c r="J25" i="9"/>
  <c r="J23" i="9"/>
  <c r="J21" i="9"/>
  <c r="J19" i="9"/>
  <c r="P29" i="9"/>
  <c r="P27" i="9"/>
  <c r="P25" i="9"/>
  <c r="P23" i="9"/>
  <c r="P21" i="9"/>
  <c r="P19" i="9"/>
  <c r="P17" i="9"/>
  <c r="P15" i="9"/>
  <c r="P13" i="9"/>
  <c r="P11" i="9"/>
  <c r="P9" i="9"/>
  <c r="O29" i="9"/>
  <c r="O27" i="9"/>
  <c r="O25" i="9"/>
  <c r="O23" i="9"/>
  <c r="O21" i="9"/>
  <c r="O19" i="9"/>
  <c r="O17" i="9"/>
  <c r="O15" i="9"/>
  <c r="O13" i="9"/>
  <c r="O11" i="9"/>
  <c r="O9" i="9"/>
  <c r="N29" i="9"/>
  <c r="N27" i="9"/>
  <c r="N25" i="9"/>
  <c r="N23" i="9"/>
  <c r="N21" i="9"/>
  <c r="N19" i="9"/>
  <c r="N17" i="9"/>
  <c r="N15" i="9"/>
  <c r="N13" i="9"/>
  <c r="N11" i="9"/>
  <c r="N9" i="9"/>
  <c r="U30" i="9"/>
  <c r="M30" i="9"/>
  <c r="M28" i="9"/>
  <c r="M26" i="9"/>
  <c r="M24" i="9"/>
  <c r="M22" i="9"/>
  <c r="M20" i="9"/>
  <c r="R19" i="9" s="1" a="1"/>
  <c r="M18" i="9"/>
  <c r="M16" i="9"/>
  <c r="M14" i="9"/>
  <c r="M12" i="9"/>
  <c r="M10" i="9"/>
  <c r="M8" i="9"/>
  <c r="L30" i="9"/>
  <c r="L28" i="9"/>
  <c r="L26" i="9"/>
  <c r="L24" i="9"/>
  <c r="L22" i="9"/>
  <c r="L20" i="9"/>
  <c r="L18" i="9"/>
  <c r="L16" i="9"/>
  <c r="L14" i="9"/>
  <c r="L12" i="9"/>
  <c r="L10" i="9"/>
  <c r="L8" i="9"/>
  <c r="L6" i="9"/>
  <c r="L4" i="9"/>
  <c r="Q19" i="9"/>
  <c r="V22" i="9"/>
  <c r="Q30" i="9"/>
  <c r="Q28" i="9"/>
  <c r="Q26" i="9"/>
  <c r="Q24" i="9"/>
  <c r="Q22" i="9"/>
  <c r="Q20" i="9"/>
  <c r="Q18" i="9"/>
  <c r="Q16" i="9"/>
  <c r="Q14" i="9"/>
  <c r="Q12" i="9"/>
  <c r="Q10" i="9"/>
  <c r="Q8" i="9"/>
  <c r="V15" i="9"/>
  <c r="T23" i="9"/>
  <c r="P30" i="9"/>
  <c r="P28" i="9"/>
  <c r="P26" i="9"/>
  <c r="P24" i="9"/>
  <c r="P22" i="9"/>
  <c r="P20" i="9"/>
  <c r="P18" i="9"/>
  <c r="P16" i="9"/>
  <c r="P14" i="9"/>
  <c r="P12" i="9"/>
  <c r="P10" i="9"/>
  <c r="P8" i="9"/>
  <c r="O30" i="9"/>
  <c r="O28" i="9"/>
  <c r="O26" i="9"/>
  <c r="O24" i="9"/>
  <c r="O22" i="9"/>
  <c r="O20" i="9"/>
  <c r="O18" i="9"/>
  <c r="O16" i="9"/>
  <c r="O14" i="9"/>
  <c r="O12" i="9"/>
  <c r="O10" i="9"/>
  <c r="O8" i="9"/>
  <c r="N30" i="9"/>
  <c r="N28" i="9"/>
  <c r="N26" i="9"/>
  <c r="N24" i="9"/>
  <c r="N22" i="9"/>
  <c r="N20" i="9"/>
  <c r="N18" i="9"/>
  <c r="N16" i="9"/>
  <c r="N14" i="9"/>
  <c r="N12" i="9"/>
  <c r="N10" i="9"/>
  <c r="N8" i="9"/>
  <c r="V18" i="9"/>
  <c r="V26" i="9"/>
  <c r="K29" i="9"/>
  <c r="K27" i="9"/>
  <c r="K25" i="9"/>
  <c r="K23" i="9"/>
  <c r="K21" i="9"/>
  <c r="K19" i="9"/>
  <c r="K17" i="9"/>
  <c r="K15" i="9"/>
  <c r="K13" i="9"/>
  <c r="K11" i="9"/>
  <c r="K9" i="9"/>
  <c r="K7" i="9"/>
  <c r="K5" i="9"/>
  <c r="J17" i="9"/>
  <c r="J15" i="9"/>
  <c r="J13" i="9"/>
  <c r="J11" i="9"/>
  <c r="J9" i="9"/>
  <c r="J7" i="9"/>
  <c r="J5" i="9"/>
  <c r="R20" i="9" a="1"/>
  <c r="R20" i="9" s="1"/>
  <c r="V30" i="9"/>
  <c r="V23" i="9"/>
  <c r="V27" i="9"/>
  <c r="S24" i="9"/>
  <c r="S28" i="9"/>
  <c r="Q7" i="9"/>
  <c r="Q6" i="9"/>
  <c r="Q5" i="9"/>
  <c r="U12" i="9"/>
  <c r="U16" i="9"/>
  <c r="T20" i="9"/>
  <c r="T24" i="9"/>
  <c r="T28" i="9"/>
  <c r="P7" i="9"/>
  <c r="P6" i="9"/>
  <c r="P5" i="9"/>
  <c r="V8" i="9"/>
  <c r="V12" i="9"/>
  <c r="V16" i="9"/>
  <c r="U20" i="9"/>
  <c r="U24" i="9"/>
  <c r="U28" i="9"/>
  <c r="O7" i="9"/>
  <c r="O6" i="9"/>
  <c r="O5" i="9"/>
  <c r="S5" i="9"/>
  <c r="S9" i="9"/>
  <c r="S13" i="9"/>
  <c r="S17" i="9"/>
  <c r="V20" i="9"/>
  <c r="V24" i="9"/>
  <c r="V28" i="9"/>
  <c r="N7" i="9"/>
  <c r="N6" i="9"/>
  <c r="N5" i="9"/>
  <c r="T5" i="9"/>
  <c r="T9" i="9"/>
  <c r="T13" i="9"/>
  <c r="T17" i="9"/>
  <c r="S21" i="9"/>
  <c r="S25" i="9"/>
  <c r="S29" i="9"/>
  <c r="M29" i="9"/>
  <c r="M25" i="9"/>
  <c r="M21" i="9"/>
  <c r="M17" i="9"/>
  <c r="M13" i="9"/>
  <c r="M9" i="9"/>
  <c r="M5" i="9"/>
  <c r="U5" i="9"/>
  <c r="U9" i="9"/>
  <c r="U13" i="9"/>
  <c r="U17" i="9"/>
  <c r="T21" i="9"/>
  <c r="T25" i="9"/>
  <c r="T29" i="9"/>
  <c r="L29" i="9"/>
  <c r="L25" i="9"/>
  <c r="L21" i="9"/>
  <c r="S6" i="9"/>
  <c r="S10" i="9"/>
  <c r="S14" i="9"/>
  <c r="S18" i="9"/>
  <c r="C14" i="8"/>
  <c r="C20" i="8"/>
  <c r="C7" i="8"/>
  <c r="C21" i="8"/>
  <c r="C10" i="8"/>
  <c r="C29" i="8"/>
  <c r="C5" i="8"/>
  <c r="C4" i="8"/>
  <c r="C17" i="8"/>
  <c r="C12" i="8"/>
  <c r="C28" i="8"/>
  <c r="C19" i="8"/>
  <c r="C3" i="8"/>
  <c r="C8" i="8"/>
  <c r="C24" i="8"/>
  <c r="C15" i="8"/>
  <c r="C6" i="8"/>
  <c r="C22" i="8"/>
  <c r="C11" i="8"/>
  <c r="C27" i="8"/>
  <c r="C18" i="8"/>
  <c r="C9" i="8"/>
  <c r="C25" i="8"/>
  <c r="C8" i="7"/>
  <c r="C24" i="7"/>
  <c r="C10" i="7"/>
  <c r="C27" i="7"/>
  <c r="C5" i="7"/>
  <c r="C23" i="7"/>
  <c r="C11" i="7"/>
  <c r="C12" i="7"/>
  <c r="C28" i="7"/>
  <c r="C13" i="7"/>
  <c r="C29" i="7"/>
  <c r="C17" i="7"/>
  <c r="C18" i="7"/>
  <c r="C4" i="7"/>
  <c r="C19" i="7"/>
  <c r="C16" i="7"/>
  <c r="C6" i="7"/>
  <c r="C21" i="7"/>
  <c r="C7" i="7"/>
  <c r="C22" i="7"/>
  <c r="C8" i="6"/>
  <c r="C28" i="6"/>
  <c r="C3" i="6"/>
  <c r="C23" i="6"/>
  <c r="C9" i="6"/>
  <c r="C13" i="6"/>
  <c r="C12" i="6"/>
  <c r="C14" i="6"/>
  <c r="C25" i="6"/>
  <c r="C11" i="6"/>
  <c r="C7" i="6"/>
  <c r="C19" i="6"/>
  <c r="C5" i="6"/>
  <c r="C22" i="6"/>
  <c r="C6" i="6"/>
  <c r="C10" i="6"/>
  <c r="C26" i="6"/>
  <c r="C17" i="6"/>
  <c r="C15" i="6"/>
  <c r="C29" i="6"/>
  <c r="C4" i="6"/>
  <c r="C20" i="6"/>
  <c r="C18" i="6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I25" i="2"/>
  <c r="H25" i="2"/>
  <c r="G25" i="2"/>
  <c r="F25" i="2"/>
  <c r="E25" i="2"/>
  <c r="D25" i="2"/>
  <c r="C25" i="2"/>
  <c r="B25" i="2"/>
  <c r="I24" i="2"/>
  <c r="H24" i="2"/>
  <c r="G24" i="2"/>
  <c r="F24" i="2"/>
  <c r="E24" i="2"/>
  <c r="D24" i="2"/>
  <c r="C24" i="2"/>
  <c r="B24" i="2"/>
  <c r="I23" i="2"/>
  <c r="H23" i="2"/>
  <c r="G23" i="2"/>
  <c r="F23" i="2"/>
  <c r="E23" i="2"/>
  <c r="D23" i="2"/>
  <c r="C23" i="2"/>
  <c r="B23" i="2"/>
  <c r="I22" i="2"/>
  <c r="H22" i="2"/>
  <c r="G22" i="2"/>
  <c r="F22" i="2"/>
  <c r="E22" i="2"/>
  <c r="D22" i="2"/>
  <c r="C22" i="2"/>
  <c r="B22" i="2"/>
  <c r="I21" i="2"/>
  <c r="H21" i="2"/>
  <c r="G21" i="2"/>
  <c r="F21" i="2"/>
  <c r="E21" i="2"/>
  <c r="D21" i="2"/>
  <c r="C21" i="2"/>
  <c r="B21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8" i="2"/>
  <c r="H18" i="2"/>
  <c r="G18" i="2"/>
  <c r="F18" i="2"/>
  <c r="E18" i="2"/>
  <c r="D18" i="2"/>
  <c r="C18" i="2"/>
  <c r="B18" i="2"/>
  <c r="I17" i="2"/>
  <c r="H17" i="2"/>
  <c r="G17" i="2"/>
  <c r="F17" i="2"/>
  <c r="E17" i="2"/>
  <c r="D17" i="2"/>
  <c r="C17" i="2"/>
  <c r="B17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4" i="2"/>
  <c r="H14" i="2"/>
  <c r="G14" i="2"/>
  <c r="F14" i="2"/>
  <c r="E14" i="2"/>
  <c r="D14" i="2"/>
  <c r="C14" i="2"/>
  <c r="B14" i="2"/>
  <c r="I13" i="2"/>
  <c r="H13" i="2"/>
  <c r="G13" i="2"/>
  <c r="F13" i="2"/>
  <c r="E13" i="2"/>
  <c r="D13" i="2"/>
  <c r="C13" i="2"/>
  <c r="B13" i="2"/>
  <c r="I12" i="2"/>
  <c r="H12" i="2"/>
  <c r="G12" i="2"/>
  <c r="F12" i="2"/>
  <c r="E12" i="2"/>
  <c r="D12" i="2"/>
  <c r="C12" i="2"/>
  <c r="B12" i="2"/>
  <c r="I11" i="2"/>
  <c r="H11" i="2"/>
  <c r="G11" i="2"/>
  <c r="F11" i="2"/>
  <c r="E11" i="2"/>
  <c r="D11" i="2"/>
  <c r="C11" i="2"/>
  <c r="B11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8" i="2"/>
  <c r="H8" i="2"/>
  <c r="G8" i="2"/>
  <c r="F8" i="2"/>
  <c r="E8" i="2"/>
  <c r="D8" i="2"/>
  <c r="C8" i="2"/>
  <c r="B8" i="2"/>
  <c r="I7" i="2"/>
  <c r="H7" i="2"/>
  <c r="G7" i="2"/>
  <c r="F7" i="2"/>
  <c r="E7" i="2"/>
  <c r="D7" i="2"/>
  <c r="C7" i="2"/>
  <c r="B7" i="2"/>
  <c r="I6" i="2"/>
  <c r="H6" i="2"/>
  <c r="G6" i="2"/>
  <c r="F6" i="2"/>
  <c r="E6" i="2"/>
  <c r="D6" i="2"/>
  <c r="C6" i="2"/>
  <c r="B6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I3" i="2"/>
  <c r="H3" i="2"/>
  <c r="G3" i="2"/>
  <c r="F3" i="2"/>
  <c r="E3" i="2"/>
  <c r="D3" i="2"/>
  <c r="C3" i="2"/>
  <c r="B3" i="2"/>
  <c r="I2" i="2"/>
  <c r="H2" i="2"/>
  <c r="G2" i="2"/>
  <c r="F2" i="2"/>
  <c r="E2" i="2"/>
  <c r="D2" i="2"/>
  <c r="C2" i="2"/>
  <c r="B2" i="2"/>
  <c r="R21" i="9" l="1" a="1"/>
  <c r="R19" i="9"/>
  <c r="W20" i="9" s="1"/>
  <c r="R21" i="9"/>
  <c r="W21" i="9" s="1"/>
  <c r="R22" i="9" a="1"/>
  <c r="R22" i="9" s="1"/>
  <c r="J30" i="3"/>
  <c r="U30" i="2"/>
  <c r="N30" i="3" s="1"/>
  <c r="T30" i="2"/>
  <c r="M30" i="3" s="1"/>
  <c r="G30" i="3"/>
  <c r="M28" i="2"/>
  <c r="I28" i="3"/>
  <c r="K29" i="2"/>
  <c r="J28" i="2"/>
  <c r="J27" i="3"/>
  <c r="I27" i="3"/>
  <c r="K27" i="2"/>
  <c r="J27" i="2"/>
  <c r="Q27" i="2"/>
  <c r="P29" i="2"/>
  <c r="O29" i="2"/>
  <c r="N29" i="2"/>
  <c r="L25" i="2"/>
  <c r="P26" i="2"/>
  <c r="O26" i="2"/>
  <c r="N26" i="2"/>
  <c r="H23" i="3"/>
  <c r="G23" i="3"/>
  <c r="L22" i="2"/>
  <c r="T23" i="2"/>
  <c r="M23" i="3" s="1"/>
  <c r="I21" i="3"/>
  <c r="K21" i="2"/>
  <c r="Q21" i="2"/>
  <c r="P23" i="2"/>
  <c r="O23" i="2"/>
  <c r="P20" i="2"/>
  <c r="O20" i="2"/>
  <c r="N20" i="2"/>
  <c r="M16" i="2"/>
  <c r="L17" i="2"/>
  <c r="U15" i="2"/>
  <c r="N15" i="3" s="1"/>
  <c r="H15" i="3"/>
  <c r="Q17" i="2"/>
  <c r="P17" i="2"/>
  <c r="O17" i="2"/>
  <c r="N17" i="2"/>
  <c r="O15" i="2"/>
  <c r="V14" i="2"/>
  <c r="O14" i="3" s="1"/>
  <c r="I13" i="3"/>
  <c r="K13" i="2"/>
  <c r="Q15" i="2"/>
  <c r="J12" i="3"/>
  <c r="K12" i="2"/>
  <c r="J12" i="2"/>
  <c r="Q12" i="2"/>
  <c r="P14" i="2"/>
  <c r="O14" i="2"/>
  <c r="T11" i="2"/>
  <c r="M11" i="3" s="1"/>
  <c r="S11" i="2"/>
  <c r="L11" i="3" s="1"/>
  <c r="J9" i="2"/>
  <c r="P11" i="2"/>
  <c r="O11" i="2"/>
  <c r="N11" i="2"/>
  <c r="U7" i="2"/>
  <c r="N7" i="3" s="1"/>
  <c r="J7" i="2"/>
  <c r="T6" i="2"/>
  <c r="M6" i="3" s="1"/>
  <c r="J6" i="2"/>
  <c r="P8" i="2"/>
  <c r="N8" i="2"/>
  <c r="J5" i="3"/>
  <c r="G5" i="3"/>
  <c r="M4" i="2"/>
  <c r="L5" i="2"/>
  <c r="J5" i="2"/>
  <c r="N4" i="2"/>
  <c r="B8" i="3"/>
  <c r="D9" i="1"/>
  <c r="D9" i="3" s="1"/>
  <c r="B10" i="3"/>
  <c r="B11" i="3"/>
  <c r="D14" i="1"/>
  <c r="D14" i="3" s="1"/>
  <c r="B20" i="3"/>
  <c r="B21" i="3"/>
  <c r="B22" i="3"/>
  <c r="B23" i="3"/>
  <c r="C31" i="1"/>
  <c r="C31" i="3" s="1"/>
  <c r="B32" i="3"/>
  <c r="B33" i="3"/>
  <c r="B34" i="3"/>
  <c r="B37" i="3"/>
  <c r="B38" i="3"/>
  <c r="B44" i="3"/>
  <c r="D45" i="1"/>
  <c r="D45" i="3" s="1"/>
  <c r="D46" i="1"/>
  <c r="D46" i="3" s="1"/>
  <c r="D49" i="1"/>
  <c r="D49" i="3" s="1"/>
  <c r="D50" i="1"/>
  <c r="D50" i="3" s="1"/>
  <c r="B56" i="3"/>
  <c r="B57" i="3"/>
  <c r="D58" i="1"/>
  <c r="D58" i="3" s="1"/>
  <c r="B59" i="3"/>
  <c r="B60" i="3"/>
  <c r="B67" i="3"/>
  <c r="C68" i="1"/>
  <c r="C68" i="3" s="1"/>
  <c r="B69" i="3"/>
  <c r="B70" i="3"/>
  <c r="B71" i="3"/>
  <c r="B72" i="3"/>
  <c r="B73" i="3"/>
  <c r="C79" i="1"/>
  <c r="C79" i="3" s="1"/>
  <c r="C80" i="1"/>
  <c r="C80" i="3" s="1"/>
  <c r="B81" i="3"/>
  <c r="B82" i="3"/>
  <c r="B83" i="3"/>
  <c r="D85" i="1"/>
  <c r="D85" i="3" s="1"/>
  <c r="D88" i="1"/>
  <c r="D88" i="3" s="1"/>
  <c r="B90" i="3"/>
  <c r="B91" i="3"/>
  <c r="B92" i="3"/>
  <c r="D93" i="1"/>
  <c r="D93" i="3" s="1"/>
  <c r="B94" i="3"/>
  <c r="B95" i="3"/>
  <c r="B97" i="3"/>
  <c r="C104" i="1"/>
  <c r="C104" i="3" s="1"/>
  <c r="C105" i="1"/>
  <c r="C105" i="3" s="1"/>
  <c r="C106" i="1"/>
  <c r="C106" i="3" s="1"/>
  <c r="B107" i="3"/>
  <c r="B108" i="3"/>
  <c r="D109" i="1"/>
  <c r="D109" i="3" s="1"/>
  <c r="D115" i="1"/>
  <c r="D115" i="3" s="1"/>
  <c r="C116" i="1"/>
  <c r="C116" i="3" s="1"/>
  <c r="B117" i="3"/>
  <c r="G29" i="3"/>
  <c r="H26" i="3"/>
  <c r="G26" i="3"/>
  <c r="J24" i="3"/>
  <c r="T24" i="2"/>
  <c r="M24" i="3" s="1"/>
  <c r="G20" i="3"/>
  <c r="T18" i="2"/>
  <c r="M18" i="3" s="1"/>
  <c r="G18" i="3"/>
  <c r="Q18" i="2"/>
  <c r="H14" i="3"/>
  <c r="G14" i="3"/>
  <c r="G11" i="3"/>
  <c r="M9" i="2"/>
  <c r="H9" i="3"/>
  <c r="G8" i="3"/>
  <c r="M6" i="2"/>
  <c r="I6" i="3"/>
  <c r="J3" i="3"/>
  <c r="L3" i="2"/>
  <c r="H3" i="3"/>
  <c r="J3" i="2"/>
  <c r="D116" i="1"/>
  <c r="D116" i="3" s="1"/>
  <c r="D105" i="1"/>
  <c r="D105" i="3" s="1"/>
  <c r="C43" i="1"/>
  <c r="C43" i="3" s="1"/>
  <c r="C45" i="1"/>
  <c r="C45" i="3" s="1"/>
  <c r="B28" i="3"/>
  <c r="C19" i="1"/>
  <c r="C19" i="3" s="1"/>
  <c r="J15" i="3"/>
  <c r="J18" i="3"/>
  <c r="J21" i="3"/>
  <c r="I5" i="3"/>
  <c r="I11" i="3"/>
  <c r="I12" i="3"/>
  <c r="I14" i="3"/>
  <c r="I17" i="3"/>
  <c r="I23" i="3"/>
  <c r="I26" i="3"/>
  <c r="I29" i="3"/>
  <c r="H8" i="3"/>
  <c r="H20" i="3"/>
  <c r="H24" i="3"/>
  <c r="H27" i="3"/>
  <c r="G17" i="3"/>
  <c r="F30" i="3"/>
  <c r="B9" i="3"/>
  <c r="B30" i="3"/>
  <c r="B31" i="3"/>
  <c r="A112" i="3"/>
  <c r="A113" i="3"/>
  <c r="A114" i="3"/>
  <c r="A115" i="3"/>
  <c r="A116" i="3"/>
  <c r="A117" i="3"/>
  <c r="T12" i="2"/>
  <c r="M12" i="3" s="1"/>
  <c r="L18" i="2"/>
  <c r="L21" i="2"/>
  <c r="I20" i="3"/>
  <c r="I18" i="3"/>
  <c r="H11" i="3"/>
  <c r="I9" i="3"/>
  <c r="T9" i="2"/>
  <c r="M9" i="3" s="1"/>
  <c r="S9" i="2"/>
  <c r="L9" i="3" s="1"/>
  <c r="I8" i="3"/>
  <c r="D73" i="1"/>
  <c r="D73" i="3" s="1"/>
  <c r="D89" i="1"/>
  <c r="D89" i="3" s="1"/>
  <c r="D91" i="1"/>
  <c r="D91" i="3" s="1"/>
  <c r="D117" i="1"/>
  <c r="D117" i="3" s="1"/>
  <c r="C24" i="1"/>
  <c r="C24" i="3" s="1"/>
  <c r="B12" i="3"/>
  <c r="B13" i="3"/>
  <c r="B47" i="3"/>
  <c r="B48" i="3"/>
  <c r="B55" i="3"/>
  <c r="B84" i="3"/>
  <c r="I2" i="3"/>
  <c r="H2" i="3"/>
  <c r="F29" i="3"/>
  <c r="A110" i="3"/>
  <c r="A111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2" i="3"/>
  <c r="R18" i="9" l="1" a="1"/>
  <c r="R18" i="9" s="1"/>
  <c r="W19" i="9" s="1"/>
  <c r="R17" i="9" a="1"/>
  <c r="R17" i="9" s="1"/>
  <c r="W18" i="9"/>
  <c r="R23" i="9" a="1"/>
  <c r="R23" i="9" s="1"/>
  <c r="W22" i="9"/>
  <c r="B46" i="3"/>
  <c r="B116" i="3"/>
  <c r="D72" i="1"/>
  <c r="D72" i="3" s="1"/>
  <c r="D71" i="1"/>
  <c r="D71" i="3" s="1"/>
  <c r="D70" i="1"/>
  <c r="D70" i="3" s="1"/>
  <c r="C81" i="1"/>
  <c r="C81" i="3" s="1"/>
  <c r="V15" i="2"/>
  <c r="O15" i="3" s="1"/>
  <c r="C117" i="1"/>
  <c r="C117" i="3" s="1"/>
  <c r="M30" i="2"/>
  <c r="C82" i="1"/>
  <c r="C82" i="3" s="1"/>
  <c r="D27" i="1"/>
  <c r="D27" i="3" s="1"/>
  <c r="D34" i="1"/>
  <c r="D34" i="3" s="1"/>
  <c r="I30" i="3"/>
  <c r="B93" i="3"/>
  <c r="C17" i="1"/>
  <c r="C17" i="3" s="1"/>
  <c r="K8" i="2"/>
  <c r="B106" i="3"/>
  <c r="B45" i="3"/>
  <c r="C74" i="1"/>
  <c r="C74" i="3" s="1"/>
  <c r="C75" i="1"/>
  <c r="C75" i="3" s="1"/>
  <c r="M13" i="2"/>
  <c r="H21" i="3"/>
  <c r="B80" i="3"/>
  <c r="P30" i="2"/>
  <c r="U29" i="2"/>
  <c r="N29" i="3" s="1"/>
  <c r="Q6" i="2"/>
  <c r="Q30" i="2"/>
  <c r="D69" i="1"/>
  <c r="D69" i="3" s="1"/>
  <c r="B105" i="3"/>
  <c r="D111" i="1"/>
  <c r="D111" i="3" s="1"/>
  <c r="D87" i="1"/>
  <c r="D87" i="3" s="1"/>
  <c r="C26" i="1"/>
  <c r="C26" i="3" s="1"/>
  <c r="D33" i="1"/>
  <c r="D33" i="3" s="1"/>
  <c r="M12" i="2"/>
  <c r="C96" i="1"/>
  <c r="C96" i="3" s="1"/>
  <c r="D84" i="1"/>
  <c r="D84" i="3" s="1"/>
  <c r="C52" i="1"/>
  <c r="C52" i="3" s="1"/>
  <c r="C40" i="1"/>
  <c r="C40" i="3" s="1"/>
  <c r="D12" i="1"/>
  <c r="D12" i="3" s="1"/>
  <c r="C25" i="1"/>
  <c r="C25" i="3" s="1"/>
  <c r="D21" i="1"/>
  <c r="D21" i="3" s="1"/>
  <c r="D83" i="1"/>
  <c r="D83" i="3" s="1"/>
  <c r="D47" i="1"/>
  <c r="D47" i="3" s="1"/>
  <c r="D35" i="1"/>
  <c r="D35" i="3" s="1"/>
  <c r="D11" i="1"/>
  <c r="D11" i="3" s="1"/>
  <c r="B109" i="3"/>
  <c r="C12" i="1"/>
  <c r="C12" i="3" s="1"/>
  <c r="B36" i="3"/>
  <c r="D97" i="1"/>
  <c r="D97" i="3" s="1"/>
  <c r="D60" i="1"/>
  <c r="D60" i="3" s="1"/>
  <c r="D86" i="1"/>
  <c r="D86" i="3" s="1"/>
  <c r="B35" i="3"/>
  <c r="C107" i="1"/>
  <c r="C107" i="3" s="1"/>
  <c r="D59" i="1"/>
  <c r="D59" i="3" s="1"/>
  <c r="B104" i="3"/>
  <c r="B68" i="3"/>
  <c r="C97" i="1"/>
  <c r="C97" i="3" s="1"/>
  <c r="B96" i="3"/>
  <c r="B58" i="3"/>
  <c r="C38" i="1"/>
  <c r="C38" i="3" s="1"/>
  <c r="D96" i="1"/>
  <c r="D96" i="3" s="1"/>
  <c r="C42" i="1"/>
  <c r="C42" i="3" s="1"/>
  <c r="B110" i="3"/>
  <c r="C73" i="1"/>
  <c r="C73" i="3" s="1"/>
  <c r="C108" i="1"/>
  <c r="C108" i="3" s="1"/>
  <c r="C33" i="1"/>
  <c r="C33" i="3" s="1"/>
  <c r="C69" i="1"/>
  <c r="C69" i="3" s="1"/>
  <c r="C50" i="1"/>
  <c r="C50" i="3" s="1"/>
  <c r="C18" i="1"/>
  <c r="C18" i="3" s="1"/>
  <c r="N21" i="2"/>
  <c r="O24" i="2"/>
  <c r="C110" i="1"/>
  <c r="C110" i="3" s="1"/>
  <c r="C64" i="1"/>
  <c r="C64" i="3" s="1"/>
  <c r="C44" i="1"/>
  <c r="C44" i="3" s="1"/>
  <c r="U3" i="2"/>
  <c r="N3" i="3" s="1"/>
  <c r="B75" i="3"/>
  <c r="Q9" i="2"/>
  <c r="Q24" i="2"/>
  <c r="B74" i="3"/>
  <c r="C84" i="1"/>
  <c r="C84" i="3" s="1"/>
  <c r="C41" i="1"/>
  <c r="C41" i="3" s="1"/>
  <c r="D75" i="1"/>
  <c r="D75" i="3" s="1"/>
  <c r="D10" i="1"/>
  <c r="D10" i="3" s="1"/>
  <c r="K11" i="2"/>
  <c r="D74" i="1"/>
  <c r="D74" i="3" s="1"/>
  <c r="D48" i="1"/>
  <c r="D48" i="3" s="1"/>
  <c r="K3" i="2"/>
  <c r="K10" i="2"/>
  <c r="I25" i="3"/>
  <c r="P12" i="2"/>
  <c r="N28" i="2"/>
  <c r="O9" i="2"/>
  <c r="O21" i="2"/>
  <c r="O30" i="2"/>
  <c r="D38" i="1"/>
  <c r="D38" i="3" s="1"/>
  <c r="H12" i="3"/>
  <c r="P6" i="2"/>
  <c r="P21" i="2"/>
  <c r="P27" i="2"/>
  <c r="D57" i="1"/>
  <c r="D57" i="3" s="1"/>
  <c r="D81" i="1"/>
  <c r="D81" i="3" s="1"/>
  <c r="L6" i="2"/>
  <c r="V30" i="2"/>
  <c r="O30" i="3" s="1"/>
  <c r="J9" i="3"/>
  <c r="S23" i="2"/>
  <c r="L23" i="3" s="1"/>
  <c r="D110" i="1"/>
  <c r="D110" i="3" s="1"/>
  <c r="J6" i="3"/>
  <c r="K9" i="2"/>
  <c r="V16" i="2"/>
  <c r="O16" i="3" s="1"/>
  <c r="L8" i="2"/>
  <c r="G28" i="3"/>
  <c r="S29" i="2"/>
  <c r="L29" i="3" s="1"/>
  <c r="L4" i="2"/>
  <c r="U28" i="2"/>
  <c r="N28" i="3" s="1"/>
  <c r="J4" i="3"/>
  <c r="U8" i="2"/>
  <c r="N8" i="3" s="1"/>
  <c r="K24" i="2"/>
  <c r="J4" i="2"/>
  <c r="U23" i="2"/>
  <c r="N23" i="3" s="1"/>
  <c r="S4" i="2"/>
  <c r="L4" i="3" s="1"/>
  <c r="I4" i="3"/>
  <c r="U25" i="2"/>
  <c r="N25" i="3" s="1"/>
  <c r="L7" i="2"/>
  <c r="N18" i="2"/>
  <c r="O18" i="2"/>
  <c r="I7" i="3"/>
  <c r="L27" i="2"/>
  <c r="M5" i="2"/>
  <c r="U27" i="2"/>
  <c r="N27" i="3" s="1"/>
  <c r="D79" i="1"/>
  <c r="D79" i="3" s="1"/>
  <c r="D80" i="1"/>
  <c r="D80" i="3" s="1"/>
  <c r="B79" i="3"/>
  <c r="D114" i="1"/>
  <c r="D114" i="3" s="1"/>
  <c r="C114" i="1"/>
  <c r="C114" i="3" s="1"/>
  <c r="B114" i="3"/>
  <c r="D102" i="1"/>
  <c r="D102" i="3" s="1"/>
  <c r="B102" i="3"/>
  <c r="C102" i="1"/>
  <c r="C102" i="3" s="1"/>
  <c r="D90" i="1"/>
  <c r="D90" i="3" s="1"/>
  <c r="C94" i="1"/>
  <c r="C94" i="3" s="1"/>
  <c r="D78" i="1"/>
  <c r="D78" i="3" s="1"/>
  <c r="B78" i="3"/>
  <c r="C78" i="1"/>
  <c r="C78" i="3" s="1"/>
  <c r="D66" i="1"/>
  <c r="D66" i="3" s="1"/>
  <c r="C70" i="1"/>
  <c r="C70" i="3" s="1"/>
  <c r="D42" i="1"/>
  <c r="D42" i="3" s="1"/>
  <c r="B42" i="3"/>
  <c r="C34" i="1"/>
  <c r="C34" i="3" s="1"/>
  <c r="C30" i="1"/>
  <c r="C30" i="3" s="1"/>
  <c r="B18" i="3"/>
  <c r="D18" i="1"/>
  <c r="D18" i="3" s="1"/>
  <c r="D6" i="1"/>
  <c r="D6" i="3" s="1"/>
  <c r="C10" i="1"/>
  <c r="C10" i="3" s="1"/>
  <c r="D53" i="1"/>
  <c r="D53" i="3" s="1"/>
  <c r="C53" i="1"/>
  <c r="C53" i="3" s="1"/>
  <c r="B53" i="3"/>
  <c r="D5" i="1"/>
  <c r="D5" i="3" s="1"/>
  <c r="B5" i="3"/>
  <c r="M20" i="2"/>
  <c r="M21" i="2"/>
  <c r="J20" i="3"/>
  <c r="M23" i="2"/>
  <c r="V23" i="2"/>
  <c r="O23" i="3" s="1"/>
  <c r="M24" i="2"/>
  <c r="J26" i="3"/>
  <c r="V27" i="2"/>
  <c r="O27" i="3" s="1"/>
  <c r="M26" i="2"/>
  <c r="V26" i="2"/>
  <c r="O26" i="3" s="1"/>
  <c r="M27" i="2"/>
  <c r="G22" i="3"/>
  <c r="S22" i="2"/>
  <c r="L22" i="3" s="1"/>
  <c r="J22" i="2"/>
  <c r="C63" i="1"/>
  <c r="C63" i="3" s="1"/>
  <c r="B63" i="3"/>
  <c r="D63" i="1"/>
  <c r="D63" i="3" s="1"/>
  <c r="C51" i="1"/>
  <c r="C51" i="3" s="1"/>
  <c r="B51" i="3"/>
  <c r="C39" i="1"/>
  <c r="C39" i="3" s="1"/>
  <c r="B39" i="3"/>
  <c r="D39" i="1"/>
  <c r="D39" i="3" s="1"/>
  <c r="C27" i="1"/>
  <c r="C27" i="3" s="1"/>
  <c r="B27" i="3"/>
  <c r="C15" i="1"/>
  <c r="C15" i="3" s="1"/>
  <c r="B15" i="3"/>
  <c r="D15" i="1"/>
  <c r="D15" i="3" s="1"/>
  <c r="D3" i="1"/>
  <c r="D3" i="3" s="1"/>
  <c r="B3" i="3"/>
  <c r="C90" i="1"/>
  <c r="C90" i="3" s="1"/>
  <c r="D32" i="1"/>
  <c r="D32" i="3" s="1"/>
  <c r="O5" i="2"/>
  <c r="O4" i="2"/>
  <c r="O3" i="2"/>
  <c r="K4" i="2"/>
  <c r="H4" i="3"/>
  <c r="T4" i="2"/>
  <c r="M4" i="3" s="1"/>
  <c r="O8" i="2"/>
  <c r="O6" i="2"/>
  <c r="T7" i="2"/>
  <c r="M7" i="3" s="1"/>
  <c r="K7" i="2"/>
  <c r="H7" i="3"/>
  <c r="T10" i="2"/>
  <c r="M10" i="3" s="1"/>
  <c r="H10" i="3"/>
  <c r="T13" i="2"/>
  <c r="M13" i="3" s="1"/>
  <c r="T14" i="2"/>
  <c r="M14" i="3" s="1"/>
  <c r="H13" i="3"/>
  <c r="K14" i="2"/>
  <c r="K16" i="2"/>
  <c r="H16" i="3"/>
  <c r="K17" i="2"/>
  <c r="T19" i="2"/>
  <c r="M19" i="3" s="1"/>
  <c r="K19" i="2"/>
  <c r="K20" i="2"/>
  <c r="H19" i="3"/>
  <c r="T20" i="2"/>
  <c r="M20" i="3" s="1"/>
  <c r="T22" i="2"/>
  <c r="M22" i="3" s="1"/>
  <c r="K22" i="2"/>
  <c r="T25" i="2"/>
  <c r="M25" i="3" s="1"/>
  <c r="K25" i="2"/>
  <c r="K26" i="2"/>
  <c r="T26" i="2"/>
  <c r="M26" i="3" s="1"/>
  <c r="K28" i="2"/>
  <c r="H28" i="3"/>
  <c r="M29" i="2"/>
  <c r="J29" i="2"/>
  <c r="Q11" i="2"/>
  <c r="Q26" i="2"/>
  <c r="T28" i="2"/>
  <c r="M28" i="3" s="1"/>
  <c r="B66" i="3"/>
  <c r="H25" i="3"/>
  <c r="D54" i="1"/>
  <c r="D54" i="3" s="1"/>
  <c r="C54" i="1"/>
  <c r="C54" i="3" s="1"/>
  <c r="B54" i="3"/>
  <c r="C67" i="1"/>
  <c r="C67" i="3" s="1"/>
  <c r="B101" i="3"/>
  <c r="C101" i="1"/>
  <c r="C101" i="3" s="1"/>
  <c r="D101" i="1"/>
  <c r="D101" i="3" s="1"/>
  <c r="C89" i="1"/>
  <c r="C89" i="3" s="1"/>
  <c r="C93" i="1"/>
  <c r="C93" i="3" s="1"/>
  <c r="B89" i="3"/>
  <c r="B77" i="3"/>
  <c r="D77" i="1"/>
  <c r="D77" i="3" s="1"/>
  <c r="C77" i="1"/>
  <c r="C77" i="3" s="1"/>
  <c r="B65" i="3"/>
  <c r="D65" i="1"/>
  <c r="D65" i="3" s="1"/>
  <c r="D41" i="1"/>
  <c r="D41" i="3" s="1"/>
  <c r="B41" i="3"/>
  <c r="D29" i="1"/>
  <c r="D29" i="3" s="1"/>
  <c r="B29" i="3"/>
  <c r="C29" i="1"/>
  <c r="C29" i="3" s="1"/>
  <c r="D17" i="1"/>
  <c r="D17" i="3" s="1"/>
  <c r="C21" i="1"/>
  <c r="C21" i="3" s="1"/>
  <c r="B17" i="3"/>
  <c r="J2" i="3"/>
  <c r="M3" i="2"/>
  <c r="V5" i="2"/>
  <c r="O5" i="3" s="1"/>
  <c r="V6" i="2"/>
  <c r="O6" i="3" s="1"/>
  <c r="M8" i="2"/>
  <c r="J8" i="3"/>
  <c r="J14" i="3"/>
  <c r="M15" i="2"/>
  <c r="V17" i="2"/>
  <c r="O17" i="3" s="1"/>
  <c r="M17" i="2"/>
  <c r="M18" i="2"/>
  <c r="V18" i="2"/>
  <c r="O18" i="3" s="1"/>
  <c r="J17" i="3"/>
  <c r="C112" i="1"/>
  <c r="C112" i="3" s="1"/>
  <c r="B112" i="3"/>
  <c r="C88" i="1"/>
  <c r="C88" i="3" s="1"/>
  <c r="C92" i="1"/>
  <c r="C92" i="3" s="1"/>
  <c r="B88" i="3"/>
  <c r="B64" i="3"/>
  <c r="D64" i="1"/>
  <c r="D64" i="3" s="1"/>
  <c r="D52" i="1"/>
  <c r="D52" i="3" s="1"/>
  <c r="C56" i="1"/>
  <c r="C56" i="3" s="1"/>
  <c r="B52" i="3"/>
  <c r="D28" i="1"/>
  <c r="D28" i="3" s="1"/>
  <c r="C32" i="1"/>
  <c r="C32" i="3" s="1"/>
  <c r="D4" i="1"/>
  <c r="D4" i="3" s="1"/>
  <c r="C8" i="1"/>
  <c r="C8" i="3" s="1"/>
  <c r="B4" i="3"/>
  <c r="C28" i="1"/>
  <c r="C28" i="3" s="1"/>
  <c r="S5" i="2"/>
  <c r="L5" i="3" s="1"/>
  <c r="G4" i="3"/>
  <c r="G10" i="3"/>
  <c r="S10" i="2"/>
  <c r="L10" i="3" s="1"/>
  <c r="J10" i="2"/>
  <c r="N14" i="2"/>
  <c r="N13" i="2"/>
  <c r="S17" i="2"/>
  <c r="L17" i="3" s="1"/>
  <c r="J16" i="2"/>
  <c r="J17" i="2"/>
  <c r="G16" i="3"/>
  <c r="G19" i="3"/>
  <c r="J19" i="2"/>
  <c r="S19" i="2"/>
  <c r="L19" i="3" s="1"/>
  <c r="G25" i="3"/>
  <c r="S26" i="2"/>
  <c r="L26" i="3" s="1"/>
  <c r="S25" i="2"/>
  <c r="L25" i="3" s="1"/>
  <c r="J25" i="2"/>
  <c r="J26" i="2"/>
  <c r="V20" i="2"/>
  <c r="O20" i="3" s="1"/>
  <c r="V8" i="2"/>
  <c r="O8" i="3" s="1"/>
  <c r="C111" i="1"/>
  <c r="C111" i="3" s="1"/>
  <c r="B111" i="3"/>
  <c r="C99" i="1"/>
  <c r="C99" i="3" s="1"/>
  <c r="B99" i="3"/>
  <c r="D99" i="1"/>
  <c r="D99" i="3" s="1"/>
  <c r="C58" i="1"/>
  <c r="C58" i="3" s="1"/>
  <c r="D31" i="1"/>
  <c r="D31" i="3" s="1"/>
  <c r="N12" i="2"/>
  <c r="N27" i="2"/>
  <c r="S28" i="2"/>
  <c r="L28" i="3" s="1"/>
  <c r="T16" i="2"/>
  <c r="M16" i="3" s="1"/>
  <c r="T8" i="2"/>
  <c r="M8" i="3" s="1"/>
  <c r="J23" i="3"/>
  <c r="B115" i="3"/>
  <c r="C115" i="1"/>
  <c r="C115" i="3" s="1"/>
  <c r="B103" i="3"/>
  <c r="D103" i="1"/>
  <c r="D103" i="3" s="1"/>
  <c r="D92" i="1"/>
  <c r="D92" i="3" s="1"/>
  <c r="C95" i="1"/>
  <c r="C95" i="3" s="1"/>
  <c r="D67" i="1"/>
  <c r="D67" i="3" s="1"/>
  <c r="D68" i="1"/>
  <c r="D68" i="3" s="1"/>
  <c r="C71" i="1"/>
  <c r="C71" i="3" s="1"/>
  <c r="C59" i="1"/>
  <c r="C59" i="3" s="1"/>
  <c r="D55" i="1"/>
  <c r="D55" i="3" s="1"/>
  <c r="D56" i="1"/>
  <c r="D56" i="3" s="1"/>
  <c r="C55" i="1"/>
  <c r="C55" i="3" s="1"/>
  <c r="C47" i="1"/>
  <c r="C47" i="3" s="1"/>
  <c r="B43" i="3"/>
  <c r="D44" i="1"/>
  <c r="D44" i="3" s="1"/>
  <c r="D43" i="1"/>
  <c r="D43" i="3" s="1"/>
  <c r="D20" i="1"/>
  <c r="D20" i="3" s="1"/>
  <c r="B19" i="3"/>
  <c r="C23" i="1"/>
  <c r="C23" i="3" s="1"/>
  <c r="D19" i="1"/>
  <c r="D19" i="3" s="1"/>
  <c r="C7" i="1"/>
  <c r="C7" i="3" s="1"/>
  <c r="D8" i="1"/>
  <c r="D8" i="3" s="1"/>
  <c r="D7" i="1"/>
  <c r="D7" i="3" s="1"/>
  <c r="C11" i="1"/>
  <c r="C11" i="3" s="1"/>
  <c r="C103" i="1"/>
  <c r="C103" i="3" s="1"/>
  <c r="C113" i="1"/>
  <c r="C113" i="3" s="1"/>
  <c r="B113" i="3"/>
  <c r="C66" i="1"/>
  <c r="C66" i="3" s="1"/>
  <c r="D113" i="1"/>
  <c r="D113" i="3" s="1"/>
  <c r="M11" i="2"/>
  <c r="J11" i="3"/>
  <c r="V11" i="2"/>
  <c r="O11" i="3" s="1"/>
  <c r="V29" i="2"/>
  <c r="O29" i="3" s="1"/>
  <c r="J29" i="3"/>
  <c r="Q8" i="2"/>
  <c r="B7" i="3"/>
  <c r="C100" i="1"/>
  <c r="C100" i="3" s="1"/>
  <c r="B100" i="3"/>
  <c r="D100" i="1"/>
  <c r="D100" i="3" s="1"/>
  <c r="C76" i="1"/>
  <c r="C76" i="3" s="1"/>
  <c r="B76" i="3"/>
  <c r="D40" i="1"/>
  <c r="D40" i="3" s="1"/>
  <c r="B40" i="3"/>
  <c r="D16" i="1"/>
  <c r="D16" i="3" s="1"/>
  <c r="C20" i="1"/>
  <c r="C20" i="3" s="1"/>
  <c r="C16" i="1"/>
  <c r="C16" i="3" s="1"/>
  <c r="B16" i="3"/>
  <c r="C91" i="1"/>
  <c r="C91" i="3" s="1"/>
  <c r="C65" i="1"/>
  <c r="C65" i="3" s="1"/>
  <c r="D112" i="1"/>
  <c r="D112" i="3" s="1"/>
  <c r="G7" i="3"/>
  <c r="S7" i="2"/>
  <c r="L7" i="3" s="1"/>
  <c r="G13" i="3"/>
  <c r="J13" i="2"/>
  <c r="J14" i="2"/>
  <c r="S14" i="2"/>
  <c r="L14" i="3" s="1"/>
  <c r="S13" i="2"/>
  <c r="L13" i="3" s="1"/>
  <c r="N23" i="2"/>
  <c r="N22" i="2"/>
  <c r="B6" i="3"/>
  <c r="C87" i="1"/>
  <c r="C87" i="3" s="1"/>
  <c r="B87" i="3"/>
  <c r="C83" i="1"/>
  <c r="C83" i="3" s="1"/>
  <c r="C57" i="1"/>
  <c r="C57" i="3" s="1"/>
  <c r="D104" i="1"/>
  <c r="D104" i="3" s="1"/>
  <c r="D76" i="1"/>
  <c r="D76" i="3" s="1"/>
  <c r="D51" i="1"/>
  <c r="D51" i="3" s="1"/>
  <c r="D30" i="1"/>
  <c r="D30" i="3" s="1"/>
  <c r="M14" i="2"/>
  <c r="O12" i="2"/>
  <c r="O27" i="2"/>
  <c r="S16" i="2"/>
  <c r="L16" i="3" s="1"/>
  <c r="H22" i="3"/>
  <c r="U20" i="2"/>
  <c r="N20" i="3" s="1"/>
  <c r="L20" i="2"/>
  <c r="I19" i="3"/>
  <c r="L23" i="2"/>
  <c r="Q14" i="2"/>
  <c r="V19" i="2"/>
  <c r="O19" i="3" s="1"/>
  <c r="M19" i="2"/>
  <c r="J25" i="3"/>
  <c r="M25" i="2"/>
  <c r="V25" i="2"/>
  <c r="O25" i="3" s="1"/>
  <c r="U19" i="2"/>
  <c r="N19" i="3" s="1"/>
  <c r="J19" i="3"/>
  <c r="B49" i="3"/>
  <c r="C49" i="1"/>
  <c r="C49" i="3" s="1"/>
  <c r="D37" i="1"/>
  <c r="D37" i="3" s="1"/>
  <c r="C37" i="1"/>
  <c r="C37" i="3" s="1"/>
  <c r="N6" i="2"/>
  <c r="S6" i="2"/>
  <c r="L6" i="3" s="1"/>
  <c r="G6" i="3"/>
  <c r="N10" i="2"/>
  <c r="N9" i="2"/>
  <c r="S18" i="2"/>
  <c r="L18" i="3" s="1"/>
  <c r="J18" i="2"/>
  <c r="J30" i="2"/>
  <c r="S30" i="2"/>
  <c r="L30" i="3" s="1"/>
  <c r="V4" i="2"/>
  <c r="O4" i="3" s="1"/>
  <c r="G9" i="3"/>
  <c r="I10" i="3"/>
  <c r="U10" i="2"/>
  <c r="N10" i="3" s="1"/>
  <c r="L10" i="2"/>
  <c r="L11" i="2"/>
  <c r="U13" i="2"/>
  <c r="N13" i="3" s="1"/>
  <c r="L13" i="2"/>
  <c r="U16" i="2"/>
  <c r="N16" i="3" s="1"/>
  <c r="I16" i="3"/>
  <c r="L16" i="2"/>
  <c r="L28" i="2"/>
  <c r="L29" i="2"/>
  <c r="B98" i="3"/>
  <c r="C98" i="1"/>
  <c r="C98" i="3" s="1"/>
  <c r="C86" i="1"/>
  <c r="C86" i="3" s="1"/>
  <c r="B86" i="3"/>
  <c r="B62" i="3"/>
  <c r="C62" i="1"/>
  <c r="C62" i="3" s="1"/>
  <c r="D26" i="1"/>
  <c r="D26" i="3" s="1"/>
  <c r="B26" i="3"/>
  <c r="C14" i="1"/>
  <c r="C14" i="3" s="1"/>
  <c r="V7" i="2"/>
  <c r="O7" i="3" s="1"/>
  <c r="J7" i="3"/>
  <c r="M7" i="2"/>
  <c r="J13" i="3"/>
  <c r="V13" i="2"/>
  <c r="O13" i="3" s="1"/>
  <c r="Q23" i="2"/>
  <c r="J22" i="3"/>
  <c r="M22" i="2"/>
  <c r="V22" i="2"/>
  <c r="O22" i="3" s="1"/>
  <c r="Q29" i="2"/>
  <c r="V28" i="2"/>
  <c r="O28" i="3" s="1"/>
  <c r="J28" i="3"/>
  <c r="B85" i="3"/>
  <c r="C85" i="1"/>
  <c r="C85" i="3" s="1"/>
  <c r="B61" i="3"/>
  <c r="C61" i="1"/>
  <c r="C61" i="3" s="1"/>
  <c r="D25" i="1"/>
  <c r="D25" i="3" s="1"/>
  <c r="B25" i="3"/>
  <c r="C13" i="1"/>
  <c r="C13" i="3" s="1"/>
  <c r="S12" i="2"/>
  <c r="L12" i="3" s="1"/>
  <c r="G12" i="3"/>
  <c r="N15" i="2"/>
  <c r="N19" i="2"/>
  <c r="S21" i="2"/>
  <c r="L21" i="3" s="1"/>
  <c r="G21" i="3"/>
  <c r="N25" i="2"/>
  <c r="N24" i="2"/>
  <c r="S24" i="2"/>
  <c r="L24" i="3" s="1"/>
  <c r="G24" i="3"/>
  <c r="S27" i="2"/>
  <c r="L27" i="3" s="1"/>
  <c r="G27" i="3"/>
  <c r="N30" i="2"/>
  <c r="J24" i="2"/>
  <c r="D62" i="1"/>
  <c r="D62" i="3" s="1"/>
  <c r="D13" i="1"/>
  <c r="D13" i="3" s="1"/>
  <c r="L19" i="2"/>
  <c r="J21" i="2"/>
  <c r="N7" i="2"/>
  <c r="N16" i="2"/>
  <c r="U4" i="2"/>
  <c r="N4" i="3" s="1"/>
  <c r="P4" i="2"/>
  <c r="P5" i="2"/>
  <c r="P3" i="2"/>
  <c r="I22" i="3"/>
  <c r="U22" i="2"/>
  <c r="N22" i="3" s="1"/>
  <c r="Q3" i="2"/>
  <c r="Q5" i="2"/>
  <c r="Q4" i="2"/>
  <c r="J10" i="3"/>
  <c r="M10" i="2"/>
  <c r="V10" i="2"/>
  <c r="O10" i="3" s="1"/>
  <c r="Q20" i="2"/>
  <c r="S3" i="2"/>
  <c r="L3" i="3" s="1"/>
  <c r="G3" i="3"/>
  <c r="S15" i="2"/>
  <c r="L15" i="3" s="1"/>
  <c r="G15" i="3"/>
  <c r="J15" i="2"/>
  <c r="C109" i="1"/>
  <c r="C109" i="3" s="1"/>
  <c r="D98" i="1"/>
  <c r="D98" i="3" s="1"/>
  <c r="D61" i="1"/>
  <c r="D61" i="3" s="1"/>
  <c r="L15" i="2"/>
  <c r="I15" i="3"/>
  <c r="P18" i="2"/>
  <c r="U11" i="2"/>
  <c r="N11" i="3" s="1"/>
  <c r="B50" i="3"/>
  <c r="B14" i="3"/>
  <c r="J16" i="3"/>
  <c r="P10" i="2"/>
  <c r="L12" i="2"/>
  <c r="U12" i="2"/>
  <c r="N12" i="3" s="1"/>
  <c r="P25" i="2"/>
  <c r="L24" i="2"/>
  <c r="U24" i="2"/>
  <c r="N24" i="3" s="1"/>
  <c r="I24" i="3"/>
  <c r="B24" i="3"/>
  <c r="D24" i="1"/>
  <c r="D24" i="3" s="1"/>
  <c r="C36" i="1"/>
  <c r="C36" i="3" s="1"/>
  <c r="D108" i="1"/>
  <c r="D108" i="3" s="1"/>
  <c r="D95" i="1"/>
  <c r="D95" i="3" s="1"/>
  <c r="D82" i="1"/>
  <c r="D82" i="3" s="1"/>
  <c r="D23" i="1"/>
  <c r="D23" i="3" s="1"/>
  <c r="V3" i="2"/>
  <c r="O3" i="3" s="1"/>
  <c r="Q7" i="2"/>
  <c r="Q10" i="2"/>
  <c r="V9" i="2"/>
  <c r="O9" i="3" s="1"/>
  <c r="Q13" i="2"/>
  <c r="Q16" i="2"/>
  <c r="Q19" i="2"/>
  <c r="Q22" i="2"/>
  <c r="V21" i="2"/>
  <c r="O21" i="3" s="1"/>
  <c r="Q25" i="2"/>
  <c r="Q28" i="2"/>
  <c r="U6" i="2"/>
  <c r="N6" i="3" s="1"/>
  <c r="C48" i="1"/>
  <c r="C48" i="3" s="1"/>
  <c r="C35" i="1"/>
  <c r="C35" i="3" s="1"/>
  <c r="C22" i="1"/>
  <c r="C22" i="3" s="1"/>
  <c r="C9" i="1"/>
  <c r="C9" i="3" s="1"/>
  <c r="D107" i="1"/>
  <c r="D107" i="3" s="1"/>
  <c r="D94" i="1"/>
  <c r="D94" i="3" s="1"/>
  <c r="D22" i="1"/>
  <c r="D22" i="3" s="1"/>
  <c r="J8" i="2"/>
  <c r="J11" i="2"/>
  <c r="J20" i="2"/>
  <c r="J23" i="2"/>
  <c r="L30" i="2"/>
  <c r="K23" i="2"/>
  <c r="K5" i="2"/>
  <c r="P9" i="2"/>
  <c r="P24" i="2"/>
  <c r="U21" i="2"/>
  <c r="N21" i="3" s="1"/>
  <c r="P7" i="2"/>
  <c r="P13" i="2"/>
  <c r="P16" i="2"/>
  <c r="P19" i="2"/>
  <c r="P22" i="2"/>
  <c r="P28" i="2"/>
  <c r="U18" i="2"/>
  <c r="N18" i="3" s="1"/>
  <c r="I3" i="3"/>
  <c r="C60" i="1"/>
  <c r="C60" i="3" s="1"/>
  <c r="D106" i="1"/>
  <c r="D106" i="3" s="1"/>
  <c r="T5" i="2"/>
  <c r="M5" i="3" s="1"/>
  <c r="H5" i="3"/>
  <c r="T17" i="2"/>
  <c r="M17" i="3" s="1"/>
  <c r="H17" i="3"/>
  <c r="T29" i="2"/>
  <c r="M29" i="3" s="1"/>
  <c r="H29" i="3"/>
  <c r="T21" i="2"/>
  <c r="M21" i="3" s="1"/>
  <c r="U9" i="2"/>
  <c r="N9" i="3" s="1"/>
  <c r="C72" i="1"/>
  <c r="C72" i="3" s="1"/>
  <c r="C46" i="1"/>
  <c r="C46" i="3" s="1"/>
  <c r="D36" i="1"/>
  <c r="D36" i="3" s="1"/>
  <c r="U5" i="2"/>
  <c r="N5" i="3" s="1"/>
  <c r="U14" i="2"/>
  <c r="N14" i="3" s="1"/>
  <c r="U17" i="2"/>
  <c r="N17" i="3" s="1"/>
  <c r="U26" i="2"/>
  <c r="N26" i="3" s="1"/>
  <c r="L9" i="2"/>
  <c r="P15" i="2"/>
  <c r="T3" i="2"/>
  <c r="M3" i="3" s="1"/>
  <c r="O7" i="2"/>
  <c r="K6" i="2"/>
  <c r="H6" i="3"/>
  <c r="O10" i="2"/>
  <c r="O13" i="2"/>
  <c r="O16" i="2"/>
  <c r="T15" i="2"/>
  <c r="M15" i="3" s="1"/>
  <c r="O19" i="2"/>
  <c r="K18" i="2"/>
  <c r="H18" i="3"/>
  <c r="O22" i="2"/>
  <c r="O25" i="2"/>
  <c r="O28" i="2"/>
  <c r="T27" i="2"/>
  <c r="M27" i="3" s="1"/>
  <c r="K30" i="2"/>
  <c r="H30" i="3"/>
  <c r="K15" i="2"/>
  <c r="S20" i="2"/>
  <c r="L20" i="3" s="1"/>
  <c r="S8" i="2"/>
  <c r="L8" i="3" s="1"/>
  <c r="V24" i="2"/>
  <c r="O24" i="3" s="1"/>
  <c r="V12" i="2"/>
  <c r="O12" i="3" s="1"/>
  <c r="L26" i="2"/>
  <c r="L14" i="2"/>
  <c r="C6" i="1"/>
  <c r="N5" i="2"/>
  <c r="G2" i="3"/>
  <c r="B2" i="3"/>
  <c r="R24" i="9" l="1" a="1"/>
  <c r="R24" i="9" s="1"/>
  <c r="W23" i="9"/>
  <c r="R16" i="9" a="1"/>
  <c r="R16" i="9" s="1"/>
  <c r="C6" i="3"/>
  <c r="N3" i="2"/>
  <c r="R15" i="9" l="1" a="1"/>
  <c r="R15" i="9" s="1"/>
  <c r="R25" i="9" a="1"/>
  <c r="R25" i="9" s="1"/>
  <c r="W24" i="9"/>
  <c r="W17" i="9"/>
  <c r="R19" i="2" a="1"/>
  <c r="R19" i="2" s="1"/>
  <c r="R14" i="9" l="1" a="1"/>
  <c r="R14" i="9" s="1"/>
  <c r="W15" i="9" s="1"/>
  <c r="R26" i="9" a="1"/>
  <c r="R26" i="9" s="1"/>
  <c r="W25" i="9"/>
  <c r="W16" i="9"/>
  <c r="K19" i="3"/>
  <c r="R18" i="2" a="1"/>
  <c r="R18" i="2" s="1"/>
  <c r="R20" i="2" a="1"/>
  <c r="R20" i="2" s="1"/>
  <c r="R27" i="9" l="1" a="1"/>
  <c r="R27" i="9" s="1"/>
  <c r="W26" i="9"/>
  <c r="R13" i="9" a="1"/>
  <c r="R13" i="9" s="1"/>
  <c r="W14" i="9" s="1"/>
  <c r="K18" i="3"/>
  <c r="R17" i="2" a="1"/>
  <c r="R17" i="2" s="1"/>
  <c r="W18" i="2" s="1"/>
  <c r="P18" i="3" s="1"/>
  <c r="K20" i="3"/>
  <c r="R21" i="2" a="1"/>
  <c r="R21" i="2" s="1"/>
  <c r="W20" i="2"/>
  <c r="P20" i="3" s="1"/>
  <c r="W19" i="2"/>
  <c r="P19" i="3" s="1"/>
  <c r="R28" i="9" l="1" a="1"/>
  <c r="R28" i="9" s="1"/>
  <c r="W27" i="9"/>
  <c r="R12" i="9" a="1"/>
  <c r="R12" i="9" s="1"/>
  <c r="W13" i="9" s="1"/>
  <c r="R22" i="2" a="1"/>
  <c r="R22" i="2" s="1"/>
  <c r="K21" i="3"/>
  <c r="W21" i="2"/>
  <c r="P21" i="3" s="1"/>
  <c r="R16" i="2" a="1"/>
  <c r="R16" i="2" s="1"/>
  <c r="W17" i="2" s="1"/>
  <c r="P17" i="3" s="1"/>
  <c r="K17" i="3"/>
  <c r="R29" i="9" l="1" a="1"/>
  <c r="R29" i="9" s="1"/>
  <c r="W28" i="9"/>
  <c r="R11" i="9" a="1"/>
  <c r="R11" i="9" s="1"/>
  <c r="W12" i="9" s="1"/>
  <c r="R15" i="2" a="1"/>
  <c r="R15" i="2" s="1"/>
  <c r="W16" i="2" s="1"/>
  <c r="P16" i="3" s="1"/>
  <c r="K16" i="3"/>
  <c r="R23" i="2" a="1"/>
  <c r="R23" i="2" s="1"/>
  <c r="K22" i="3"/>
  <c r="W22" i="2"/>
  <c r="P22" i="3" s="1"/>
  <c r="R10" i="9" l="1" a="1"/>
  <c r="R10" i="9" s="1"/>
  <c r="W11" i="9"/>
  <c r="W29" i="9"/>
  <c r="R30" i="9" a="1"/>
  <c r="R30" i="9" s="1"/>
  <c r="R24" i="2" a="1"/>
  <c r="R24" i="2" s="1"/>
  <c r="K23" i="3"/>
  <c r="W23" i="2"/>
  <c r="P23" i="3" s="1"/>
  <c r="R14" i="2" a="1"/>
  <c r="R14" i="2" s="1"/>
  <c r="W15" i="2" s="1"/>
  <c r="P15" i="3" s="1"/>
  <c r="K15" i="3"/>
  <c r="W30" i="9" l="1"/>
  <c r="R9" i="9" a="1"/>
  <c r="R9" i="9" s="1"/>
  <c r="W10" i="9" s="1"/>
  <c r="R13" i="2" a="1"/>
  <c r="R13" i="2" s="1"/>
  <c r="K14" i="3"/>
  <c r="W14" i="2"/>
  <c r="P14" i="3" s="1"/>
  <c r="R25" i="2" a="1"/>
  <c r="R25" i="2" s="1"/>
  <c r="W24" i="2"/>
  <c r="P24" i="3" s="1"/>
  <c r="K24" i="3"/>
  <c r="R8" i="9" l="1" a="1"/>
  <c r="R8" i="9" s="1"/>
  <c r="R26" i="2" a="1"/>
  <c r="R26" i="2" s="1"/>
  <c r="W25" i="2"/>
  <c r="P25" i="3" s="1"/>
  <c r="K25" i="3"/>
  <c r="R12" i="2" a="1"/>
  <c r="R12" i="2" s="1"/>
  <c r="W13" i="2" s="1"/>
  <c r="P13" i="3" s="1"/>
  <c r="K13" i="3"/>
  <c r="R7" i="9" l="1" a="1"/>
  <c r="R7" i="9" s="1"/>
  <c r="W8" i="9" s="1"/>
  <c r="W9" i="9"/>
  <c r="R11" i="2" a="1"/>
  <c r="R11" i="2" s="1"/>
  <c r="W12" i="2" s="1"/>
  <c r="P12" i="3" s="1"/>
  <c r="K12" i="3"/>
  <c r="R27" i="2" a="1"/>
  <c r="R27" i="2" s="1"/>
  <c r="K26" i="3"/>
  <c r="W26" i="2"/>
  <c r="P26" i="3" s="1"/>
  <c r="R6" i="9" l="1" a="1"/>
  <c r="R6" i="9" s="1"/>
  <c r="W7" i="9" s="1"/>
  <c r="R28" i="2" a="1"/>
  <c r="R28" i="2" s="1"/>
  <c r="W27" i="2"/>
  <c r="P27" i="3" s="1"/>
  <c r="K27" i="3"/>
  <c r="R10" i="2" a="1"/>
  <c r="R10" i="2" s="1"/>
  <c r="W11" i="2" s="1"/>
  <c r="P11" i="3" s="1"/>
  <c r="K11" i="3"/>
  <c r="R5" i="9" l="1" a="1"/>
  <c r="R5" i="9" s="1"/>
  <c r="R9" i="2" a="1"/>
  <c r="R9" i="2" s="1"/>
  <c r="W10" i="2" s="1"/>
  <c r="P10" i="3" s="1"/>
  <c r="K10" i="3"/>
  <c r="R29" i="2" a="1"/>
  <c r="R29" i="2" s="1"/>
  <c r="W28" i="2"/>
  <c r="P28" i="3" s="1"/>
  <c r="K28" i="3"/>
  <c r="R4" i="9" l="1" a="1"/>
  <c r="R4" i="9" s="1"/>
  <c r="W5" i="9"/>
  <c r="W6" i="9"/>
  <c r="R30" i="2" a="1"/>
  <c r="R30" i="2" s="1"/>
  <c r="K29" i="3"/>
  <c r="W29" i="2"/>
  <c r="P29" i="3" s="1"/>
  <c r="R8" i="2" a="1"/>
  <c r="R8" i="2" s="1"/>
  <c r="W9" i="2" s="1"/>
  <c r="P9" i="3" s="1"/>
  <c r="K9" i="3"/>
  <c r="R3" i="9" l="1" a="1"/>
  <c r="R3" i="9" s="1"/>
  <c r="W4" i="9" s="1"/>
  <c r="R7" i="2" a="1"/>
  <c r="R7" i="2" s="1"/>
  <c r="W8" i="2"/>
  <c r="P8" i="3" s="1"/>
  <c r="K8" i="3"/>
  <c r="K30" i="3"/>
  <c r="W30" i="2"/>
  <c r="P30" i="3" s="1"/>
  <c r="R6" i="2" l="1" a="1"/>
  <c r="R6" i="2" s="1"/>
  <c r="W7" i="2" s="1"/>
  <c r="P7" i="3" s="1"/>
  <c r="K7" i="3"/>
  <c r="R5" i="2" l="1" a="1"/>
  <c r="R5" i="2" s="1"/>
  <c r="K6" i="3"/>
  <c r="W6" i="2"/>
  <c r="P6" i="3" s="1"/>
  <c r="R4" i="2" l="1" a="1"/>
  <c r="R4" i="2" s="1"/>
  <c r="W5" i="2" s="1"/>
  <c r="P5" i="3" s="1"/>
  <c r="K5" i="3"/>
  <c r="R3" i="2" l="1" a="1"/>
  <c r="R3" i="2" s="1"/>
  <c r="W4" i="2" s="1"/>
  <c r="P4" i="3" s="1"/>
  <c r="K4" i="3"/>
  <c r="R2" i="2" l="1" a="1"/>
  <c r="R2" i="2" s="1"/>
  <c r="K2" i="3" s="1"/>
  <c r="K3" i="3"/>
  <c r="W3" i="2" l="1"/>
  <c r="P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NOTE (CLICK HERE):</t>
        </r>
        <r>
          <rPr>
            <sz val="9"/>
            <color indexed="81"/>
            <rFont val="Tahoma"/>
            <family val="2"/>
          </rPr>
          <t xml:space="preserve">
Make sure only relevant information will be published; e.g., the publication for 2025:Q2 should include only 2025:Q2 and 2024, respectively.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<sst xmlns="http://schemas.openxmlformats.org/spreadsheetml/2006/main" count="89" uniqueCount="36">
  <si>
    <t>Quarter</t>
  </si>
  <si>
    <t>Percent</t>
  </si>
  <si>
    <t>Year</t>
  </si>
  <si>
    <t>George Town
Index (unchained)</t>
  </si>
  <si>
    <t>Other Cayman Islands
Index (unchained)</t>
  </si>
  <si>
    <t>Seven Mile Beach
Index (unchained)</t>
  </si>
  <si>
    <t>West Bay
Index (unchained)</t>
  </si>
  <si>
    <t>George Town
Weight (averaged)</t>
  </si>
  <si>
    <t>Other Cayman Islands
Weight (averaged)</t>
  </si>
  <si>
    <t>Seven Mile Beach
Weight (averaged)</t>
  </si>
  <si>
    <t>West Bay
Weight (averaged)</t>
  </si>
  <si>
    <t>George Town
Rate (annual)</t>
  </si>
  <si>
    <t>George Town
Index (quarterly)</t>
  </si>
  <si>
    <t>Other Cayman Islands
Index (annual)</t>
  </si>
  <si>
    <t>Seven Mile Beach
Index (annual)</t>
  </si>
  <si>
    <t>West Bay
Index (annual)</t>
  </si>
  <si>
    <t>Total Cayman Islands
Index (annual)</t>
  </si>
  <si>
    <t>Other Cayman Islands
Rate (annual)</t>
  </si>
  <si>
    <t>Seven Mile Beach
Rate (annual)</t>
  </si>
  <si>
    <t>West Bay
Rate (annual)</t>
  </si>
  <si>
    <t>Total Cayman Islands
Rate (annual)</t>
  </si>
  <si>
    <t>George Town
Rate (year-over-year)</t>
  </si>
  <si>
    <t>George Town
Index (annual)</t>
  </si>
  <si>
    <t>George Town
Weight</t>
  </si>
  <si>
    <t>Other Cayman Islands
Weight</t>
  </si>
  <si>
    <t>Seven Mile Beach
Weight</t>
  </si>
  <si>
    <t>West Bay
Weight</t>
  </si>
  <si>
    <t>George Town
Rate (quarterly)</t>
  </si>
  <si>
    <t>George Town
Rate (quarter-on-quarter)</t>
  </si>
  <si>
    <t>George Town
Index (2015=100)</t>
  </si>
  <si>
    <t>Log scale</t>
  </si>
  <si>
    <t>Other Cayman Islands
Index (2015=100)</t>
  </si>
  <si>
    <t>Seven Mile Beach
Index (2015=100)</t>
  </si>
  <si>
    <t>West Bay
Index (2015=100)</t>
  </si>
  <si>
    <t>Total Cayman Islands
Index (2015=100)</t>
  </si>
  <si>
    <t>Last updated: September 25,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</si>
</sst>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6" x14ac:knownFonts="1"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1" fontId="0" fillId="0" borderId="0" xfId="0" applyNumberFormat="1"/>
    <xf numFmtId="165" fontId="0" fillId="0" borderId="0" xfId="0" applyNumberFormat="1"/>
    <xf numFmtId="14" fontId="2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  <xf numFmtId="164" fontId="0" fillId="0" borderId="0" xfId="0" applyNumberFormat="1"/>
    <xf numFmtId="0" fontId="2" fillId="0" borderId="0" xfId="0" applyFont="1" applyAlignment="1">
      <alignment horizontal="left"/>
    </xf>
    <xf numFmtId="14" fontId="1" fillId="0" borderId="3" xfId="0" applyNumberFormat="1" applyFont="1" applyBorder="1"/>
    <xf numFmtId="164" fontId="1" fillId="0" borderId="3" xfId="0" applyNumberFormat="1" applyFont="1" applyBorder="1" applyAlignment="1">
      <alignment wrapText="1"/>
    </xf>
    <xf numFmtId="164" fontId="1" fillId="0" borderId="4" xfId="0" applyNumberFormat="1" applyFont="1" applyBorder="1" applyAlignment="1">
      <alignment wrapText="1"/>
    </xf>
    <xf numFmtId="164" fontId="2" fillId="0" borderId="0" xfId="0" applyNumberFormat="1" applyFont="1" applyAlignment="1">
      <alignment wrapText="1"/>
    </xf>
    <xf numFmtId="14" fontId="2" fillId="0" borderId="3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4" fontId="2" fillId="0" borderId="1" xfId="0" applyNumberFormat="1" applyFont="1" applyBorder="1"/>
    <xf numFmtId="164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165" fontId="1" fillId="0" borderId="1" xfId="0" applyNumberFormat="1" applyFont="1" applyBorder="1" applyAlignment="1">
      <alignment wrapText="1"/>
    </xf>
    <xf numFmtId="0" fontId="3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wrapText="1"/>
    </xf>
    <xf numFmtId="164" fontId="1" fillId="0" borderId="5" xfId="0" applyNumberFormat="1" applyFont="1" applyBorder="1" applyAlignment="1">
      <alignment wrapText="1"/>
    </xf>
    <xf numFmtId="0" fontId="2" fillId="0" borderId="0" xfId="0" applyFont="1"/>
    <xf numFmtId="0" fontId="2" fillId="0" borderId="3" xfId="0" applyFont="1" applyBorder="1" applyAlignment="1">
      <alignment horizontal="left"/>
    </xf>
    <xf numFmtId="164" fontId="0" fillId="0" borderId="3" xfId="0" applyNumberFormat="1" applyBorder="1"/>
    <xf numFmtId="164" fontId="0" fillId="0" borderId="2" xfId="0" applyNumberFormat="1" applyBorder="1"/>
    <xf numFmtId="1" fontId="2" fillId="0" borderId="0" xfId="0" applyNumberFormat="1" applyFon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 wrapText="1"/>
    </xf>
    <xf numFmtId="164" fontId="0" fillId="0" borderId="0" xfId="0" applyNumberFormat="1" applyAlignment="1">
      <alignment horizontal="center"/>
    </xf>
    <xf numFmtId="14" fontId="2" fillId="0" borderId="0" xfId="0" applyNumberFormat="1" applyFont="1" applyAlignment="1">
      <alignment horizontal="center"/>
    </xf>
    <xf numFmtId="164" fontId="1" fillId="0" borderId="1" xfId="0" applyNumberFormat="1" applyFont="1" applyBorder="1" applyAlignment="1">
      <alignment horizontal="center" wrapText="1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04">
    <dxf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65" formatCode="0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65" formatCode="0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65" formatCode="0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numFmt numFmtId="165" formatCode="0.00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</font>
      <numFmt numFmtId="19" formatCode="m/d/yyyy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4" formatCode="0.0"/>
      <fill>
        <patternFill patternType="none">
          <fgColor theme="9"/>
          <bgColor auto="1"/>
        </patternFill>
      </fill>
      <alignment horizontal="general" vertical="bottom" textRotation="0" wrapText="1" indent="0" justifyLastLine="0" shrinkToFit="0" readingOrder="0"/>
    </dxf>
    <dxf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4" formatCode="0.0"/>
      <fill>
        <patternFill patternType="none">
          <fgColor theme="9"/>
          <bgColor auto="1"/>
        </patternFill>
      </fill>
      <alignment horizontal="center" vertical="bottom" textRotation="0" wrapText="1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</font>
      <numFmt numFmtId="19" formatCode="m/d/yyyy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4" formatCode="0.0"/>
      <fill>
        <patternFill patternType="none">
          <fgColor theme="9"/>
          <bgColor auto="1"/>
        </patternFill>
      </fill>
      <alignment horizontal="center" vertical="bottom" textRotation="0" wrapText="1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</font>
      <numFmt numFmtId="19" formatCode="m/d/yyyy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4" formatCode="0.0"/>
      <fill>
        <patternFill patternType="none">
          <fgColor theme="9"/>
          <bgColor auto="1"/>
        </patternFill>
      </fill>
      <alignment horizontal="center" vertical="bottom" textRotation="0" wrapText="1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</font>
      <numFmt numFmtId="164" formatCode="0.0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font>
        <b/>
      </font>
      <numFmt numFmtId="19" formatCode="m/d/yyyy"/>
      <fill>
        <patternFill patternType="none">
          <bgColor auto="1"/>
        </patternFill>
      </fill>
      <alignment horizontal="center" vertical="bottom" textRotation="0" indent="0" justifyLastLine="0" shrinkToFit="0" readingOrder="0"/>
    </dxf>
    <dxf>
      <numFmt numFmtId="164" formatCode="0.0"/>
      <fill>
        <patternFill patternType="none">
          <fgColor indexed="64"/>
          <bgColor auto="1"/>
        </patternFill>
      </fill>
      <alignment horizontal="center" vertical="bottom" textRotation="0" indent="0" justifyLastLine="0" shrinkToFit="0" readingOrder="0"/>
    </dxf>
    <dxf>
      <numFmt numFmtId="164" formatCode="0.0"/>
      <fill>
        <patternFill patternType="none">
          <fgColor indexed="64"/>
          <bgColor auto="1"/>
        </patternFill>
      </fill>
      <alignment horizontal="center"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 style="thin">
          <color theme="9" tint="0.39997558519241921"/>
        </left>
        <right/>
        <top style="thin">
          <color theme="9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theme="9" tint="0.39997558519241921"/>
        </top>
        <bottom/>
      </border>
    </dxf>
    <dxf>
      <border outline="0">
        <left style="thin">
          <color theme="9" tint="0.39997558519241921"/>
        </left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 style="thin">
          <color theme="9" tint="0.39997558519241921"/>
        </left>
        <right/>
        <top style="thin">
          <color theme="9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theme="9" tint="0.39997558519241921"/>
        </top>
        <bottom/>
      </border>
    </dxf>
    <dxf>
      <border outline="0">
        <left style="thin">
          <color theme="9" tint="0.39997558519241921"/>
        </left>
        <right style="thin">
          <color theme="9" tint="0.39997558519241921"/>
        </right>
        <top style="thin">
          <color theme="9" tint="0.39997558519241921"/>
        </top>
        <bottom style="thin">
          <color theme="9" tint="0.39997558519241921"/>
        </bottom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numFmt numFmtId="164" formatCode="0.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numFmt numFmtId="1" formatCode="0"/>
      <fill>
        <patternFill patternType="none">
          <bgColor auto="1"/>
        </patternFill>
      </fill>
    </dxf>
    <dxf>
      <numFmt numFmtId="1" formatCode="0"/>
      <fill>
        <patternFill patternType="none">
          <bgColor auto="1"/>
        </patternFill>
      </fill>
    </dxf>
    <dxf>
      <numFmt numFmtId="1" formatCode="0"/>
      <fill>
        <patternFill patternType="none">
          <bgColor auto="1"/>
        </patternFill>
      </fill>
    </dxf>
    <dxf>
      <numFmt numFmtId="1" formatCode="0"/>
      <fill>
        <patternFill patternType="none">
          <bgColor auto="1"/>
        </patternFill>
      </fill>
    </dxf>
    <dxf>
      <numFmt numFmtId="165" formatCode="0.000"/>
      <fill>
        <patternFill patternType="none">
          <bgColor auto="1"/>
        </patternFill>
      </fill>
    </dxf>
    <dxf>
      <numFmt numFmtId="165" formatCode="0.000"/>
      <fill>
        <patternFill patternType="none">
          <bgColor auto="1"/>
        </patternFill>
      </fill>
    </dxf>
    <dxf>
      <numFmt numFmtId="165" formatCode="0.000"/>
      <fill>
        <patternFill patternType="none">
          <bgColor auto="1"/>
        </patternFill>
      </fill>
    </dxf>
    <dxf>
      <numFmt numFmtId="165" formatCode="0.00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64" formatCode="0.0"/>
      <fill>
        <patternFill patternType="none">
          <bgColor auto="1"/>
        </patternFill>
      </fill>
    </dxf>
    <dxf>
      <font>
        <b/>
      </font>
      <numFmt numFmtId="19" formatCode="m/d/yyyy"/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164" formatCode="0.0"/>
      <fill>
        <patternFill patternType="none">
          <fgColor theme="9"/>
          <bgColor auto="1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theme="9" tint="0.39997558519241921"/>
        </right>
        <top style="thin">
          <color theme="9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0.0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 tint="0.3999755851924192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9" formatCode="m/d/yyyy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9" tint="0.39997558519241921"/>
        </top>
        <bottom/>
      </border>
    </dxf>
    <dxf>
      <border outline="0">
        <left style="thin">
          <color theme="9" tint="0.39997558519241921"/>
        </left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QUARTERLY_INDEX_GEORGE_TOWN!$C$1</c:f>
              <c:strCache>
                <c:ptCount val="1"/>
                <c:pt idx="0">
                  <c:v>George Town
Rate (annual)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QUARTERLY_INDEX_GEORGE_TOWN!$A$2:$A$117</c:f>
              <c:numCache>
                <c:formatCode>m/d/yyyy</c:formatCode>
                <c:ptCount val="116"/>
                <c:pt idx="0">
                  <c:v>35796</c:v>
                </c:pt>
                <c:pt idx="1">
                  <c:v>35886</c:v>
                </c:pt>
                <c:pt idx="2">
                  <c:v>35977</c:v>
                </c:pt>
                <c:pt idx="3">
                  <c:v>36069</c:v>
                </c:pt>
                <c:pt idx="4">
                  <c:v>36161</c:v>
                </c:pt>
                <c:pt idx="5">
                  <c:v>36251</c:v>
                </c:pt>
                <c:pt idx="6">
                  <c:v>36342</c:v>
                </c:pt>
                <c:pt idx="7">
                  <c:v>36434</c:v>
                </c:pt>
                <c:pt idx="8">
                  <c:v>36526</c:v>
                </c:pt>
                <c:pt idx="9">
                  <c:v>36617</c:v>
                </c:pt>
                <c:pt idx="10">
                  <c:v>36708</c:v>
                </c:pt>
                <c:pt idx="11">
                  <c:v>36800</c:v>
                </c:pt>
                <c:pt idx="12">
                  <c:v>36892</c:v>
                </c:pt>
                <c:pt idx="13">
                  <c:v>36982</c:v>
                </c:pt>
                <c:pt idx="14">
                  <c:v>37073</c:v>
                </c:pt>
                <c:pt idx="15">
                  <c:v>37165</c:v>
                </c:pt>
                <c:pt idx="16">
                  <c:v>37257</c:v>
                </c:pt>
                <c:pt idx="17">
                  <c:v>37347</c:v>
                </c:pt>
                <c:pt idx="18">
                  <c:v>37438</c:v>
                </c:pt>
                <c:pt idx="19">
                  <c:v>37530</c:v>
                </c:pt>
                <c:pt idx="20">
                  <c:v>37622</c:v>
                </c:pt>
                <c:pt idx="21">
                  <c:v>37712</c:v>
                </c:pt>
                <c:pt idx="22">
                  <c:v>37803</c:v>
                </c:pt>
                <c:pt idx="23">
                  <c:v>37895</c:v>
                </c:pt>
                <c:pt idx="24">
                  <c:v>37987</c:v>
                </c:pt>
                <c:pt idx="25">
                  <c:v>38078</c:v>
                </c:pt>
                <c:pt idx="26">
                  <c:v>38169</c:v>
                </c:pt>
                <c:pt idx="27">
                  <c:v>38261</c:v>
                </c:pt>
                <c:pt idx="28">
                  <c:v>38353</c:v>
                </c:pt>
                <c:pt idx="29">
                  <c:v>38443</c:v>
                </c:pt>
                <c:pt idx="30">
                  <c:v>38534</c:v>
                </c:pt>
                <c:pt idx="31">
                  <c:v>38626</c:v>
                </c:pt>
                <c:pt idx="32">
                  <c:v>38718</c:v>
                </c:pt>
                <c:pt idx="33">
                  <c:v>38808</c:v>
                </c:pt>
                <c:pt idx="34">
                  <c:v>38899</c:v>
                </c:pt>
                <c:pt idx="35">
                  <c:v>38991</c:v>
                </c:pt>
                <c:pt idx="36">
                  <c:v>39083</c:v>
                </c:pt>
                <c:pt idx="37">
                  <c:v>39173</c:v>
                </c:pt>
                <c:pt idx="38">
                  <c:v>39264</c:v>
                </c:pt>
                <c:pt idx="39">
                  <c:v>39356</c:v>
                </c:pt>
                <c:pt idx="40">
                  <c:v>39448</c:v>
                </c:pt>
                <c:pt idx="41">
                  <c:v>39539</c:v>
                </c:pt>
                <c:pt idx="42">
                  <c:v>39630</c:v>
                </c:pt>
                <c:pt idx="43">
                  <c:v>39722</c:v>
                </c:pt>
                <c:pt idx="44">
                  <c:v>39814</c:v>
                </c:pt>
                <c:pt idx="45">
                  <c:v>39904</c:v>
                </c:pt>
                <c:pt idx="46">
                  <c:v>39995</c:v>
                </c:pt>
                <c:pt idx="47">
                  <c:v>40087</c:v>
                </c:pt>
                <c:pt idx="48">
                  <c:v>40179</c:v>
                </c:pt>
                <c:pt idx="49">
                  <c:v>40269</c:v>
                </c:pt>
                <c:pt idx="50">
                  <c:v>40360</c:v>
                </c:pt>
                <c:pt idx="51">
                  <c:v>40452</c:v>
                </c:pt>
                <c:pt idx="52">
                  <c:v>40544</c:v>
                </c:pt>
                <c:pt idx="53">
                  <c:v>40634</c:v>
                </c:pt>
                <c:pt idx="54">
                  <c:v>40725</c:v>
                </c:pt>
                <c:pt idx="55">
                  <c:v>40817</c:v>
                </c:pt>
                <c:pt idx="56">
                  <c:v>40909</c:v>
                </c:pt>
                <c:pt idx="57">
                  <c:v>41000</c:v>
                </c:pt>
                <c:pt idx="58">
                  <c:v>41091</c:v>
                </c:pt>
                <c:pt idx="59">
                  <c:v>41183</c:v>
                </c:pt>
                <c:pt idx="60">
                  <c:v>41275</c:v>
                </c:pt>
                <c:pt idx="61">
                  <c:v>41365</c:v>
                </c:pt>
                <c:pt idx="62">
                  <c:v>41456</c:v>
                </c:pt>
                <c:pt idx="63">
                  <c:v>41548</c:v>
                </c:pt>
                <c:pt idx="64">
                  <c:v>41640</c:v>
                </c:pt>
                <c:pt idx="65">
                  <c:v>41730</c:v>
                </c:pt>
                <c:pt idx="66">
                  <c:v>41821</c:v>
                </c:pt>
                <c:pt idx="67">
                  <c:v>41913</c:v>
                </c:pt>
                <c:pt idx="68">
                  <c:v>42005</c:v>
                </c:pt>
                <c:pt idx="69">
                  <c:v>42095</c:v>
                </c:pt>
                <c:pt idx="70">
                  <c:v>42186</c:v>
                </c:pt>
                <c:pt idx="71">
                  <c:v>42278</c:v>
                </c:pt>
                <c:pt idx="72">
                  <c:v>42370</c:v>
                </c:pt>
                <c:pt idx="73">
                  <c:v>42461</c:v>
                </c:pt>
                <c:pt idx="74">
                  <c:v>42552</c:v>
                </c:pt>
                <c:pt idx="75">
                  <c:v>42644</c:v>
                </c:pt>
                <c:pt idx="76">
                  <c:v>42736</c:v>
                </c:pt>
                <c:pt idx="77">
                  <c:v>42826</c:v>
                </c:pt>
                <c:pt idx="78">
                  <c:v>42917</c:v>
                </c:pt>
                <c:pt idx="79">
                  <c:v>43009</c:v>
                </c:pt>
                <c:pt idx="80">
                  <c:v>43101</c:v>
                </c:pt>
                <c:pt idx="81">
                  <c:v>43191</c:v>
                </c:pt>
                <c:pt idx="82">
                  <c:v>43282</c:v>
                </c:pt>
                <c:pt idx="83">
                  <c:v>43374</c:v>
                </c:pt>
                <c:pt idx="84">
                  <c:v>43466</c:v>
                </c:pt>
                <c:pt idx="85">
                  <c:v>43556</c:v>
                </c:pt>
                <c:pt idx="86">
                  <c:v>43647</c:v>
                </c:pt>
                <c:pt idx="87">
                  <c:v>43739</c:v>
                </c:pt>
                <c:pt idx="88">
                  <c:v>43831</c:v>
                </c:pt>
                <c:pt idx="89">
                  <c:v>43922</c:v>
                </c:pt>
                <c:pt idx="90">
                  <c:v>44013</c:v>
                </c:pt>
                <c:pt idx="91">
                  <c:v>44105</c:v>
                </c:pt>
                <c:pt idx="92">
                  <c:v>44197</c:v>
                </c:pt>
                <c:pt idx="93">
                  <c:v>44287</c:v>
                </c:pt>
                <c:pt idx="94">
                  <c:v>44378</c:v>
                </c:pt>
                <c:pt idx="95">
                  <c:v>44470</c:v>
                </c:pt>
                <c:pt idx="96">
                  <c:v>44562</c:v>
                </c:pt>
                <c:pt idx="97">
                  <c:v>44652</c:v>
                </c:pt>
                <c:pt idx="98">
                  <c:v>44743</c:v>
                </c:pt>
                <c:pt idx="99">
                  <c:v>44835</c:v>
                </c:pt>
                <c:pt idx="100">
                  <c:v>44927</c:v>
                </c:pt>
                <c:pt idx="101">
                  <c:v>45017</c:v>
                </c:pt>
                <c:pt idx="102">
                  <c:v>45108</c:v>
                </c:pt>
                <c:pt idx="103">
                  <c:v>45200</c:v>
                </c:pt>
                <c:pt idx="104">
                  <c:v>45292</c:v>
                </c:pt>
                <c:pt idx="105">
                  <c:v>45383</c:v>
                </c:pt>
                <c:pt idx="106">
                  <c:v>45474</c:v>
                </c:pt>
                <c:pt idx="107">
                  <c:v>45566</c:v>
                </c:pt>
                <c:pt idx="108">
                  <c:v>45658</c:v>
                </c:pt>
                <c:pt idx="109">
                  <c:v>45748</c:v>
                </c:pt>
                <c:pt idx="110">
                  <c:v>45839</c:v>
                </c:pt>
                <c:pt idx="111">
                  <c:v>45931</c:v>
                </c:pt>
                <c:pt idx="112">
                  <c:v>46023</c:v>
                </c:pt>
                <c:pt idx="113">
                  <c:v>46113</c:v>
                </c:pt>
                <c:pt idx="114">
                  <c:v>46204</c:v>
                </c:pt>
                <c:pt idx="115">
                  <c:v>46296</c:v>
                </c:pt>
              </c:numCache>
            </c:numRef>
          </c:cat>
          <c:val>
            <c:numRef>
              <c:f>QUARTERLY_INDEX_GEORGE_TOWN!$C$2:$C$117</c:f>
              <c:numCache>
                <c:formatCode>0.0</c:formatCode>
                <c:ptCount val="116"/>
                <c:pt idx="4">
                  <c:v>16.697936210131338</c:v>
                </c:pt>
                <c:pt idx="5">
                  <c:v>4.684975767366728</c:v>
                </c:pt>
                <c:pt idx="6">
                  <c:v>8.4639498432601989</c:v>
                </c:pt>
                <c:pt idx="7">
                  <c:v>11.007751937984489</c:v>
                </c:pt>
                <c:pt idx="8">
                  <c:v>14.951768488745977</c:v>
                </c:pt>
                <c:pt idx="9">
                  <c:v>5.7098765432098908</c:v>
                </c:pt>
                <c:pt idx="10">
                  <c:v>-5.6358381502890298</c:v>
                </c:pt>
                <c:pt idx="11">
                  <c:v>-8.9385474860335101</c:v>
                </c:pt>
                <c:pt idx="12">
                  <c:v>-7.2727272727272751</c:v>
                </c:pt>
                <c:pt idx="13">
                  <c:v>-1.7518248175182549</c:v>
                </c:pt>
                <c:pt idx="14">
                  <c:v>0.91883614088821286</c:v>
                </c:pt>
                <c:pt idx="15">
                  <c:v>0</c:v>
                </c:pt>
                <c:pt idx="16">
                  <c:v>0</c:v>
                </c:pt>
                <c:pt idx="17">
                  <c:v>0.44576523031203408</c:v>
                </c:pt>
                <c:pt idx="18">
                  <c:v>3.9453717754172946</c:v>
                </c:pt>
                <c:pt idx="19">
                  <c:v>4.9079754601226933</c:v>
                </c:pt>
                <c:pt idx="20">
                  <c:v>4.5248868778280604</c:v>
                </c:pt>
                <c:pt idx="21">
                  <c:v>4.4378698224851965</c:v>
                </c:pt>
                <c:pt idx="22">
                  <c:v>2.7737226277372296</c:v>
                </c:pt>
                <c:pt idx="23">
                  <c:v>6.4327485380116789</c:v>
                </c:pt>
                <c:pt idx="24">
                  <c:v>7.9365079365079305</c:v>
                </c:pt>
                <c:pt idx="25">
                  <c:v>8.073654390934859</c:v>
                </c:pt>
                <c:pt idx="26">
                  <c:v>8.8068181818181657</c:v>
                </c:pt>
                <c:pt idx="27">
                  <c:v>9.203296703296715</c:v>
                </c:pt>
                <c:pt idx="28">
                  <c:v>9.8930481283422633</c:v>
                </c:pt>
                <c:pt idx="29">
                  <c:v>9.829619921363042</c:v>
                </c:pt>
                <c:pt idx="30">
                  <c:v>10.704960835509137</c:v>
                </c:pt>
                <c:pt idx="31">
                  <c:v>9.3081761006289288</c:v>
                </c:pt>
                <c:pt idx="32">
                  <c:v>11.070559610705599</c:v>
                </c:pt>
                <c:pt idx="33">
                  <c:v>15.513126491646778</c:v>
                </c:pt>
                <c:pt idx="34">
                  <c:v>19.575471698113223</c:v>
                </c:pt>
                <c:pt idx="35">
                  <c:v>21.058688147295747</c:v>
                </c:pt>
                <c:pt idx="36">
                  <c:v>11.610076670317637</c:v>
                </c:pt>
                <c:pt idx="37">
                  <c:v>5.475206611570238</c:v>
                </c:pt>
                <c:pt idx="38">
                  <c:v>0.29585798816567088</c:v>
                </c:pt>
                <c:pt idx="39">
                  <c:v>-2.6615969581749055</c:v>
                </c:pt>
                <c:pt idx="40">
                  <c:v>-9.8135426889112143E-2</c:v>
                </c:pt>
                <c:pt idx="41">
                  <c:v>-0.48971596474045587</c:v>
                </c:pt>
                <c:pt idx="42">
                  <c:v>1.6715830875122961</c:v>
                </c:pt>
                <c:pt idx="43">
                  <c:v>1.1718749999999778</c:v>
                </c:pt>
                <c:pt idx="44">
                  <c:v>0.98231827111985304</c:v>
                </c:pt>
                <c:pt idx="45">
                  <c:v>8.1692913385826849</c:v>
                </c:pt>
                <c:pt idx="46">
                  <c:v>2.1276595744680771</c:v>
                </c:pt>
                <c:pt idx="47">
                  <c:v>1.4478764478764505</c:v>
                </c:pt>
                <c:pt idx="48">
                  <c:v>2.5291828793774451</c:v>
                </c:pt>
                <c:pt idx="49">
                  <c:v>-6.1874431301182975</c:v>
                </c:pt>
                <c:pt idx="50">
                  <c:v>-5.5871212121212039</c:v>
                </c:pt>
                <c:pt idx="51">
                  <c:v>-8.8487155090390068</c:v>
                </c:pt>
                <c:pt idx="52">
                  <c:v>-11.669829222011396</c:v>
                </c:pt>
                <c:pt idx="53">
                  <c:v>-10.863239573229865</c:v>
                </c:pt>
                <c:pt idx="54">
                  <c:v>-7.1213640922768384</c:v>
                </c:pt>
                <c:pt idx="55">
                  <c:v>-3.757828810020869</c:v>
                </c:pt>
                <c:pt idx="56">
                  <c:v>1.1815252416756294</c:v>
                </c:pt>
                <c:pt idx="57">
                  <c:v>4.6789989118607211</c:v>
                </c:pt>
                <c:pt idx="58">
                  <c:v>5.7235421166306866</c:v>
                </c:pt>
                <c:pt idx="59">
                  <c:v>3.3622559652928263</c:v>
                </c:pt>
                <c:pt idx="60">
                  <c:v>2.9723991507430991</c:v>
                </c:pt>
                <c:pt idx="61">
                  <c:v>0.51975051975052811</c:v>
                </c:pt>
                <c:pt idx="62">
                  <c:v>-1.9407558733401498</c:v>
                </c:pt>
                <c:pt idx="63">
                  <c:v>1.3641133263378791</c:v>
                </c:pt>
                <c:pt idx="64">
                  <c:v>0.41237113402061709</c:v>
                </c:pt>
                <c:pt idx="65">
                  <c:v>1.7580144777662898</c:v>
                </c:pt>
                <c:pt idx="66">
                  <c:v>4.5833333333333393</c:v>
                </c:pt>
                <c:pt idx="67">
                  <c:v>4.2443064182194679</c:v>
                </c:pt>
                <c:pt idx="68">
                  <c:v>3.4907597535934309</c:v>
                </c:pt>
                <c:pt idx="69">
                  <c:v>2.8455284552845406</c:v>
                </c:pt>
                <c:pt idx="70">
                  <c:v>-0.4980079681274896</c:v>
                </c:pt>
                <c:pt idx="71">
                  <c:v>-2.5819265143992132</c:v>
                </c:pt>
                <c:pt idx="72">
                  <c:v>-0.19841269841269771</c:v>
                </c:pt>
                <c:pt idx="73">
                  <c:v>9.8814229249000185E-2</c:v>
                </c:pt>
                <c:pt idx="74">
                  <c:v>1.8018018018018056</c:v>
                </c:pt>
                <c:pt idx="75">
                  <c:v>3.0581039755351647</c:v>
                </c:pt>
                <c:pt idx="76">
                  <c:v>3.5785288270377746</c:v>
                </c:pt>
                <c:pt idx="77">
                  <c:v>3.3563672260612076</c:v>
                </c:pt>
                <c:pt idx="78">
                  <c:v>5.3097345132743223</c:v>
                </c:pt>
                <c:pt idx="79">
                  <c:v>9.3966369930761573</c:v>
                </c:pt>
                <c:pt idx="80">
                  <c:v>10.364683301343568</c:v>
                </c:pt>
                <c:pt idx="81">
                  <c:v>15.854823304680021</c:v>
                </c:pt>
                <c:pt idx="82">
                  <c:v>20.4481792717087</c:v>
                </c:pt>
                <c:pt idx="83">
                  <c:v>22.423146473779386</c:v>
                </c:pt>
                <c:pt idx="84">
                  <c:v>22.95652173913043</c:v>
                </c:pt>
                <c:pt idx="85">
                  <c:v>20.445177246496282</c:v>
                </c:pt>
                <c:pt idx="86">
                  <c:v>14.108527131782944</c:v>
                </c:pt>
                <c:pt idx="87">
                  <c:v>12.038404726735585</c:v>
                </c:pt>
                <c:pt idx="88">
                  <c:v>9.9009900990099098</c:v>
                </c:pt>
                <c:pt idx="89">
                  <c:v>5.8863791923340125</c:v>
                </c:pt>
                <c:pt idx="90">
                  <c:v>6.3858695652174058</c:v>
                </c:pt>
                <c:pt idx="91">
                  <c:v>6.1964403427818171</c:v>
                </c:pt>
                <c:pt idx="92">
                  <c:v>7.5933075933075855</c:v>
                </c:pt>
                <c:pt idx="93">
                  <c:v>13.897866839043305</c:v>
                </c:pt>
                <c:pt idx="94">
                  <c:v>18.390804597701148</c:v>
                </c:pt>
                <c:pt idx="95">
                  <c:v>21.663563004345132</c:v>
                </c:pt>
                <c:pt idx="96">
                  <c:v>20.873205741626787</c:v>
                </c:pt>
                <c:pt idx="97">
                  <c:v>18.615209988649273</c:v>
                </c:pt>
                <c:pt idx="98">
                  <c:v>17.044228694714135</c:v>
                </c:pt>
                <c:pt idx="99">
                  <c:v>14.489795918367342</c:v>
                </c:pt>
                <c:pt idx="100">
                  <c:v>19.841662543295403</c:v>
                </c:pt>
                <c:pt idx="101">
                  <c:v>15.119617224880377</c:v>
                </c:pt>
                <c:pt idx="102">
                  <c:v>8.0184331797235053</c:v>
                </c:pt>
                <c:pt idx="103">
                  <c:v>5.3921568627451011</c:v>
                </c:pt>
                <c:pt idx="104">
                  <c:v>0.784475639966975</c:v>
                </c:pt>
                <c:pt idx="105">
                  <c:v>3.1172069825436299</c:v>
                </c:pt>
                <c:pt idx="106">
                  <c:v>4.8634812286689533</c:v>
                </c:pt>
                <c:pt idx="107">
                  <c:v>2.5369978858351017</c:v>
                </c:pt>
                <c:pt idx="108">
                  <c:v>8.1933633756658963E-2</c:v>
                </c:pt>
                <c:pt idx="109">
                  <c:v>0.36275695284160303</c:v>
                </c:pt>
                <c:pt idx="110">
                  <c:v>1.9528071602929131</c:v>
                </c:pt>
                <c:pt idx="111">
                  <c:v>3.3814432989690779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5A-4601-98ED-C30CAC061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94757152"/>
        <c:axId val="-294758240"/>
      </c:lineChart>
      <c:dateAx>
        <c:axId val="-294757152"/>
        <c:scaling>
          <c:orientation val="minMax"/>
        </c:scaling>
        <c:delete val="0"/>
        <c:axPos val="b"/>
        <c:numFmt formatCode="m/d/yyyy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94758240"/>
        <c:crosses val="autoZero"/>
        <c:auto val="1"/>
        <c:lblOffset val="100"/>
        <c:baseTimeUnit val="months"/>
        <c:majorUnit val="1"/>
        <c:majorTimeUnit val="years"/>
        <c:minorUnit val="3"/>
        <c:minorTimeUnit val="months"/>
      </c:dateAx>
      <c:valAx>
        <c:axId val="-29475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9475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ANNUAL_INDEXES_WEIGHTS!$U$1</c:f>
              <c:strCache>
                <c:ptCount val="1"/>
                <c:pt idx="0">
                  <c:v>Seven Mile Beach
Rate (annual)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ANNUAL_INDEXES_WEIGHTS!$U$2:$U$30</c:f>
              <c:numCache>
                <c:formatCode>0.0</c:formatCode>
                <c:ptCount val="29"/>
                <c:pt idx="1">
                  <c:v>0.99502487562188602</c:v>
                </c:pt>
                <c:pt idx="2">
                  <c:v>6.8965517241379226</c:v>
                </c:pt>
                <c:pt idx="3">
                  <c:v>-5.6835637480798678</c:v>
                </c:pt>
                <c:pt idx="4">
                  <c:v>2.4429967426710109</c:v>
                </c:pt>
                <c:pt idx="5">
                  <c:v>-2.0667726550079424</c:v>
                </c:pt>
                <c:pt idx="6">
                  <c:v>5.0324675324675328</c:v>
                </c:pt>
                <c:pt idx="7">
                  <c:v>25.038639876352399</c:v>
                </c:pt>
                <c:pt idx="8">
                  <c:v>19.159456118665009</c:v>
                </c:pt>
                <c:pt idx="9">
                  <c:v>3.4232365145228094</c:v>
                </c:pt>
                <c:pt idx="10">
                  <c:v>-2.6078234704112413</c:v>
                </c:pt>
                <c:pt idx="11">
                  <c:v>0.41194644696189719</c:v>
                </c:pt>
                <c:pt idx="12">
                  <c:v>0.92307692307693756</c:v>
                </c:pt>
                <c:pt idx="13">
                  <c:v>3.7601626016259937</c:v>
                </c:pt>
                <c:pt idx="14">
                  <c:v>1.9588638589618013</c:v>
                </c:pt>
                <c:pt idx="15">
                  <c:v>-7.5888568683957658</c:v>
                </c:pt>
                <c:pt idx="16">
                  <c:v>-0.62370062370062929</c:v>
                </c:pt>
                <c:pt idx="17">
                  <c:v>4.6025104602510414</c:v>
                </c:pt>
                <c:pt idx="18">
                  <c:v>11.400000000000009</c:v>
                </c:pt>
                <c:pt idx="19">
                  <c:v>46.319569120287255</c:v>
                </c:pt>
                <c:pt idx="20">
                  <c:v>2.9447852760736248</c:v>
                </c:pt>
                <c:pt idx="21">
                  <c:v>39.928486293206198</c:v>
                </c:pt>
                <c:pt idx="22">
                  <c:v>2.8534923339011975</c:v>
                </c:pt>
                <c:pt idx="23">
                  <c:v>-2.9399585921325078</c:v>
                </c:pt>
                <c:pt idx="24">
                  <c:v>25.298634812286693</c:v>
                </c:pt>
                <c:pt idx="25">
                  <c:v>3.404834865509021</c:v>
                </c:pt>
                <c:pt idx="26">
                  <c:v>2.7000329272308221</c:v>
                </c:pt>
                <c:pt idx="27">
                  <c:v>-10.965052901571015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29-441F-A484-C245160F5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3680"/>
        <c:axId val="-58090960"/>
      </c:lineChart>
      <c:dateAx>
        <c:axId val="-580936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096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ANNUAL_INDEXES_WEIGHTS!$D$1</c:f>
              <c:strCache>
                <c:ptCount val="1"/>
                <c:pt idx="0">
                  <c:v>Seven Mile Beach
Index (2015=100)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ANNUAL_INDEXES_WEIGHTS!$D$2:$D$30</c:f>
              <c:numCache>
                <c:formatCode>0.0</c:formatCode>
                <c:ptCount val="29"/>
                <c:pt idx="0">
                  <c:v>60.344736369582201</c:v>
                </c:pt>
                <c:pt idx="1">
                  <c:v>60.883916065418603</c:v>
                </c:pt>
                <c:pt idx="2">
                  <c:v>65.092705597155202</c:v>
                </c:pt>
                <c:pt idx="3">
                  <c:v>61.368906819934701</c:v>
                </c:pt>
                <c:pt idx="4">
                  <c:v>62.8619544821955</c:v>
                </c:pt>
                <c:pt idx="5">
                  <c:v>61.599455721178401</c:v>
                </c:pt>
                <c:pt idx="6">
                  <c:v>64.745128670409898</c:v>
                </c:pt>
                <c:pt idx="7">
                  <c:v>80.925942436584194</c:v>
                </c:pt>
                <c:pt idx="8">
                  <c:v>96.367723021323101</c:v>
                </c:pt>
                <c:pt idx="9">
                  <c:v>99.702641583915906</c:v>
                </c:pt>
                <c:pt idx="10">
                  <c:v>97.080175831007494</c:v>
                </c:pt>
                <c:pt idx="11">
                  <c:v>97.501559500175702</c:v>
                </c:pt>
                <c:pt idx="12">
                  <c:v>98.400635634881098</c:v>
                </c:pt>
                <c:pt idx="13">
                  <c:v>102.07697808423499</c:v>
                </c:pt>
                <c:pt idx="14">
                  <c:v>104.055807377737</c:v>
                </c:pt>
                <c:pt idx="15">
                  <c:v>96.164415639245206</c:v>
                </c:pt>
                <c:pt idx="16">
                  <c:v>95.626830545453402</c:v>
                </c:pt>
                <c:pt idx="17">
                  <c:v>100</c:v>
                </c:pt>
                <c:pt idx="18">
                  <c:v>111.442158134726</c:v>
                </c:pt>
                <c:pt idx="19">
                  <c:v>162.98831058010001</c:v>
                </c:pt>
                <c:pt idx="20">
                  <c:v>167.77428595334399</c:v>
                </c:pt>
                <c:pt idx="21">
                  <c:v>234.76753010878701</c:v>
                </c:pt>
                <c:pt idx="22">
                  <c:v>241.49121566775801</c:v>
                </c:pt>
                <c:pt idx="23">
                  <c:v>234.400852925648</c:v>
                </c:pt>
                <c:pt idx="24">
                  <c:v>293.72315291045697</c:v>
                </c:pt>
                <c:pt idx="25">
                  <c:v>303.68648610647</c:v>
                </c:pt>
                <c:pt idx="26">
                  <c:v>311.89497199445202</c:v>
                </c:pt>
                <c:pt idx="27">
                  <c:v>277.74921769358298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95-410B-9D25-030DD2E2F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3136"/>
        <c:axId val="-58098032"/>
      </c:lineChart>
      <c:dateAx>
        <c:axId val="-580931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80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8032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ANNUAL_INDEXES_WEIGHTS!$T$1</c:f>
              <c:strCache>
                <c:ptCount val="1"/>
                <c:pt idx="0">
                  <c:v>Other Cayman Islands
Rate (annual)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ANNUAL_INDEXES_WEIGHTS!$T$2:$T$30</c:f>
              <c:numCache>
                <c:formatCode>0.0</c:formatCode>
                <c:ptCount val="29"/>
                <c:pt idx="1">
                  <c:v>17.431192660550444</c:v>
                </c:pt>
                <c:pt idx="2">
                  <c:v>5.9895833333333481</c:v>
                </c:pt>
                <c:pt idx="3">
                  <c:v>-4.1769041769041841</c:v>
                </c:pt>
                <c:pt idx="4">
                  <c:v>-1.9230769230769273</c:v>
                </c:pt>
                <c:pt idx="5">
                  <c:v>17.647058823529417</c:v>
                </c:pt>
                <c:pt idx="6">
                  <c:v>6.8888888888888999</c:v>
                </c:pt>
                <c:pt idx="7">
                  <c:v>1.5592515592515621</c:v>
                </c:pt>
                <c:pt idx="8">
                  <c:v>16.786079836233348</c:v>
                </c:pt>
                <c:pt idx="9">
                  <c:v>6.7484662576687171</c:v>
                </c:pt>
                <c:pt idx="10">
                  <c:v>-5.2545155993431791</c:v>
                </c:pt>
                <c:pt idx="11">
                  <c:v>10.658578856152513</c:v>
                </c:pt>
                <c:pt idx="12">
                  <c:v>-3.3672670321065024</c:v>
                </c:pt>
                <c:pt idx="13">
                  <c:v>-12.398703403565648</c:v>
                </c:pt>
                <c:pt idx="14">
                  <c:v>2.6827012025901986</c:v>
                </c:pt>
                <c:pt idx="15">
                  <c:v>-12.522522522522529</c:v>
                </c:pt>
                <c:pt idx="16">
                  <c:v>6.1791967044284357</c:v>
                </c:pt>
                <c:pt idx="17">
                  <c:v>-3.0067895247332665</c:v>
                </c:pt>
                <c:pt idx="18">
                  <c:v>16.700000000000003</c:v>
                </c:pt>
                <c:pt idx="19">
                  <c:v>-2.3136246786632397</c:v>
                </c:pt>
                <c:pt idx="20">
                  <c:v>11.228070175438587</c:v>
                </c:pt>
                <c:pt idx="21">
                  <c:v>12.066246056782326</c:v>
                </c:pt>
                <c:pt idx="22">
                  <c:v>8.3743842364532028</c:v>
                </c:pt>
                <c:pt idx="23">
                  <c:v>7.6623376623376593</c:v>
                </c:pt>
                <c:pt idx="24">
                  <c:v>18.576598311218319</c:v>
                </c:pt>
                <c:pt idx="25">
                  <c:v>14.445574771108859</c:v>
                </c:pt>
                <c:pt idx="26">
                  <c:v>-3.0222222222222261</c:v>
                </c:pt>
                <c:pt idx="27">
                  <c:v>0.91659028414299293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FA-4543-8323-A397AD233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1504"/>
        <c:axId val="-58096400"/>
      </c:lineChart>
      <c:dateAx>
        <c:axId val="-580915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640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1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ANNUAL_INDEXES_WEIGHTS!$C$1</c:f>
              <c:strCache>
                <c:ptCount val="1"/>
                <c:pt idx="0">
                  <c:v>Other Cayman Islands
Index (2015=100)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ANNUAL_INDEXES_WEIGHTS!$C$2:$C$30</c:f>
              <c:numCache>
                <c:formatCode>0.0</c:formatCode>
                <c:ptCount val="29"/>
                <c:pt idx="0">
                  <c:v>65.420386103094501</c:v>
                </c:pt>
                <c:pt idx="1">
                  <c:v>76.840954535323306</c:v>
                </c:pt>
                <c:pt idx="2">
                  <c:v>81.442690602850604</c:v>
                </c:pt>
                <c:pt idx="3">
                  <c:v>78.039507026048</c:v>
                </c:pt>
                <c:pt idx="4">
                  <c:v>76.470825386231098</c:v>
                </c:pt>
                <c:pt idx="5">
                  <c:v>90.041702483097893</c:v>
                </c:pt>
                <c:pt idx="6">
                  <c:v>96.223023401629206</c:v>
                </c:pt>
                <c:pt idx="7">
                  <c:v>97.720980143720496</c:v>
                </c:pt>
                <c:pt idx="8">
                  <c:v>114.12232191732301</c:v>
                </c:pt>
                <c:pt idx="9">
                  <c:v>121.848476268729</c:v>
                </c:pt>
                <c:pt idx="10">
                  <c:v>115.35514313618999</c:v>
                </c:pt>
                <c:pt idx="11">
                  <c:v>127.72906950724099</c:v>
                </c:pt>
                <c:pt idx="12">
                  <c:v>123.41592176002401</c:v>
                </c:pt>
                <c:pt idx="13">
                  <c:v>108.072861469865</c:v>
                </c:pt>
                <c:pt idx="14">
                  <c:v>110.953626707303</c:v>
                </c:pt>
                <c:pt idx="15">
                  <c:v>97.100982276987196</c:v>
                </c:pt>
                <c:pt idx="16">
                  <c:v>103.073665566925</c:v>
                </c:pt>
                <c:pt idx="17">
                  <c:v>100</c:v>
                </c:pt>
                <c:pt idx="18">
                  <c:v>116.682880725557</c:v>
                </c:pt>
                <c:pt idx="19">
                  <c:v>114.04290574216699</c:v>
                </c:pt>
                <c:pt idx="20">
                  <c:v>126.79525764807801</c:v>
                </c:pt>
                <c:pt idx="21">
                  <c:v>142.08698667985101</c:v>
                </c:pt>
                <c:pt idx="22">
                  <c:v>153.999836545254</c:v>
                </c:pt>
                <c:pt idx="23">
                  <c:v>165.753368494254</c:v>
                </c:pt>
                <c:pt idx="24">
                  <c:v>196.60133481806099</c:v>
                </c:pt>
                <c:pt idx="25">
                  <c:v>224.95296309866001</c:v>
                </c:pt>
                <c:pt idx="26">
                  <c:v>218.20856963191699</c:v>
                </c:pt>
                <c:pt idx="27">
                  <c:v>220.219022763526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4B-49B8-8291-2FF4A384C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5408"/>
        <c:axId val="-58319216"/>
      </c:lineChart>
      <c:dateAx>
        <c:axId val="-583154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921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921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ANNUAL_INDEXES_WEIGHTS!$S$1</c:f>
              <c:strCache>
                <c:ptCount val="1"/>
                <c:pt idx="0">
                  <c:v>George Town
Rate (annual)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ANNUAL_INDEXES_WEIGHTS!$S$2:$S$30</c:f>
              <c:numCache>
                <c:formatCode>0.0</c:formatCode>
                <c:ptCount val="29"/>
                <c:pt idx="1">
                  <c:v>10.016420361247945</c:v>
                </c:pt>
                <c:pt idx="2">
                  <c:v>1.0447761194029903</c:v>
                </c:pt>
                <c:pt idx="3">
                  <c:v>-2.215657311669128</c:v>
                </c:pt>
                <c:pt idx="4">
                  <c:v>2.2658610271903301</c:v>
                </c:pt>
                <c:pt idx="5">
                  <c:v>4.5790251107828528</c:v>
                </c:pt>
                <c:pt idx="6">
                  <c:v>8.4745762711864394</c:v>
                </c:pt>
                <c:pt idx="7">
                  <c:v>9.8958333333333481</c:v>
                </c:pt>
                <c:pt idx="8">
                  <c:v>16.943127962085303</c:v>
                </c:pt>
                <c:pt idx="9">
                  <c:v>3.3434650455927084</c:v>
                </c:pt>
                <c:pt idx="10">
                  <c:v>0.58823529411764497</c:v>
                </c:pt>
                <c:pt idx="11">
                  <c:v>3.1189083820662766</c:v>
                </c:pt>
                <c:pt idx="12">
                  <c:v>-4.5368620037807172</c:v>
                </c:pt>
                <c:pt idx="13">
                  <c:v>-8.4158415841584127</c:v>
                </c:pt>
                <c:pt idx="14">
                  <c:v>3.6756756756756825</c:v>
                </c:pt>
                <c:pt idx="15">
                  <c:v>0.72992700729925808</c:v>
                </c:pt>
                <c:pt idx="16">
                  <c:v>2.6915113871635699</c:v>
                </c:pt>
                <c:pt idx="17">
                  <c:v>0.80645161290322509</c:v>
                </c:pt>
                <c:pt idx="18">
                  <c:v>1.2000000000000011</c:v>
                </c:pt>
                <c:pt idx="19">
                  <c:v>5.3359683794466317</c:v>
                </c:pt>
                <c:pt idx="20">
                  <c:v>17.448405253283305</c:v>
                </c:pt>
                <c:pt idx="21">
                  <c:v>17.092651757188481</c:v>
                </c:pt>
                <c:pt idx="22">
                  <c:v>7.0941336971350744</c:v>
                </c:pt>
                <c:pt idx="23">
                  <c:v>15.414012738853501</c:v>
                </c:pt>
                <c:pt idx="24">
                  <c:v>17.604856512141275</c:v>
                </c:pt>
                <c:pt idx="25">
                  <c:v>11.872360394181136</c:v>
                </c:pt>
                <c:pt idx="26">
                  <c:v>2.8523489932885893</c:v>
                </c:pt>
                <c:pt idx="27">
                  <c:v>1.3866231647634564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91-43CE-85EF-4159C9A4F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8128"/>
        <c:axId val="-58314864"/>
      </c:lineChart>
      <c:dateAx>
        <c:axId val="-583181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486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ANNUAL_INDEXES_WEIGHTS!$B$1</c:f>
              <c:strCache>
                <c:ptCount val="1"/>
                <c:pt idx="0">
                  <c:v>George Town
Index (2015=100)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ANNUAL_INDEXES_WEIGHTS!$B$2:$B$30</c:f>
              <c:numCache>
                <c:formatCode>0.0</c:formatCode>
                <c:ptCount val="29"/>
                <c:pt idx="0">
                  <c:v>60.879526937341303</c:v>
                </c:pt>
                <c:pt idx="1">
                  <c:v>66.970607105605794</c:v>
                </c:pt>
                <c:pt idx="2">
                  <c:v>67.653307611974796</c:v>
                </c:pt>
                <c:pt idx="3">
                  <c:v>66.158367191556195</c:v>
                </c:pt>
                <c:pt idx="4">
                  <c:v>67.671832637204304</c:v>
                </c:pt>
                <c:pt idx="5">
                  <c:v>70.7907346892936</c:v>
                </c:pt>
                <c:pt idx="6">
                  <c:v>76.805195556558303</c:v>
                </c:pt>
                <c:pt idx="7">
                  <c:v>84.4117621359336</c:v>
                </c:pt>
                <c:pt idx="8">
                  <c:v>98.695895945524896</c:v>
                </c:pt>
                <c:pt idx="9">
                  <c:v>102.03279937792099</c:v>
                </c:pt>
                <c:pt idx="10">
                  <c:v>102.613471204829</c:v>
                </c:pt>
                <c:pt idx="11">
                  <c:v>105.825966827724</c:v>
                </c:pt>
                <c:pt idx="12">
                  <c:v>100.984813368858</c:v>
                </c:pt>
                <c:pt idx="13">
                  <c:v>92.4557232298</c:v>
                </c:pt>
                <c:pt idx="14">
                  <c:v>95.898725214478802</c:v>
                </c:pt>
                <c:pt idx="15">
                  <c:v>96.561439448926095</c:v>
                </c:pt>
                <c:pt idx="16">
                  <c:v>99.2463240954025</c:v>
                </c:pt>
                <c:pt idx="17">
                  <c:v>100</c:v>
                </c:pt>
                <c:pt idx="18">
                  <c:v>101.18733306183999</c:v>
                </c:pt>
                <c:pt idx="19">
                  <c:v>106.634629724216</c:v>
                </c:pt>
                <c:pt idx="20">
                  <c:v>125.167655390158</c:v>
                </c:pt>
                <c:pt idx="21">
                  <c:v>146.598346074668</c:v>
                </c:pt>
                <c:pt idx="22">
                  <c:v>156.95710045386801</c:v>
                </c:pt>
                <c:pt idx="23">
                  <c:v>181.19731432017699</c:v>
                </c:pt>
                <c:pt idx="24">
                  <c:v>213.11812852118899</c:v>
                </c:pt>
                <c:pt idx="25">
                  <c:v>238.43877679216899</c:v>
                </c:pt>
                <c:pt idx="26">
                  <c:v>245.15104112240601</c:v>
                </c:pt>
                <c:pt idx="27">
                  <c:v>248.644040806551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F4-4459-BE05-77303B819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7040"/>
        <c:axId val="-58316496"/>
      </c:lineChart>
      <c:dateAx>
        <c:axId val="-583170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649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649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952660269693013E-2"/>
          <c:y val="2.5428331875182269E-2"/>
          <c:w val="0.89087885753411256"/>
          <c:h val="0.65183581219014286"/>
        </c:manualLayout>
      </c:layout>
      <c:lineChart>
        <c:grouping val="standard"/>
        <c:varyColors val="0"/>
        <c:ser>
          <c:idx val="0"/>
          <c:order val="0"/>
          <c:tx>
            <c:strRef>
              <c:f>ANNUAL_INDEXES_WEIGHTS!$B$1</c:f>
              <c:strCache>
                <c:ptCount val="1"/>
                <c:pt idx="0">
                  <c:v>George Town
Index (2015=100)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ANNUAL_INDEXES_WEIGHTS!$B$2:$B$30</c:f>
              <c:numCache>
                <c:formatCode>0.0</c:formatCode>
                <c:ptCount val="29"/>
                <c:pt idx="0">
                  <c:v>60.879526937341303</c:v>
                </c:pt>
                <c:pt idx="1">
                  <c:v>66.970607105605794</c:v>
                </c:pt>
                <c:pt idx="2">
                  <c:v>67.653307611974796</c:v>
                </c:pt>
                <c:pt idx="3">
                  <c:v>66.158367191556195</c:v>
                </c:pt>
                <c:pt idx="4">
                  <c:v>67.671832637204304</c:v>
                </c:pt>
                <c:pt idx="5">
                  <c:v>70.7907346892936</c:v>
                </c:pt>
                <c:pt idx="6">
                  <c:v>76.805195556558303</c:v>
                </c:pt>
                <c:pt idx="7">
                  <c:v>84.4117621359336</c:v>
                </c:pt>
                <c:pt idx="8">
                  <c:v>98.695895945524896</c:v>
                </c:pt>
                <c:pt idx="9">
                  <c:v>102.03279937792099</c:v>
                </c:pt>
                <c:pt idx="10">
                  <c:v>102.613471204829</c:v>
                </c:pt>
                <c:pt idx="11">
                  <c:v>105.825966827724</c:v>
                </c:pt>
                <c:pt idx="12">
                  <c:v>100.984813368858</c:v>
                </c:pt>
                <c:pt idx="13">
                  <c:v>92.4557232298</c:v>
                </c:pt>
                <c:pt idx="14">
                  <c:v>95.898725214478802</c:v>
                </c:pt>
                <c:pt idx="15">
                  <c:v>96.561439448926095</c:v>
                </c:pt>
                <c:pt idx="16">
                  <c:v>99.2463240954025</c:v>
                </c:pt>
                <c:pt idx="17">
                  <c:v>100</c:v>
                </c:pt>
                <c:pt idx="18">
                  <c:v>101.18733306183999</c:v>
                </c:pt>
                <c:pt idx="19">
                  <c:v>106.634629724216</c:v>
                </c:pt>
                <c:pt idx="20">
                  <c:v>125.167655390158</c:v>
                </c:pt>
                <c:pt idx="21">
                  <c:v>146.598346074668</c:v>
                </c:pt>
                <c:pt idx="22">
                  <c:v>156.95710045386801</c:v>
                </c:pt>
                <c:pt idx="23">
                  <c:v>181.19731432017699</c:v>
                </c:pt>
                <c:pt idx="24">
                  <c:v>213.11812852118899</c:v>
                </c:pt>
                <c:pt idx="25">
                  <c:v>238.43877679216899</c:v>
                </c:pt>
                <c:pt idx="26">
                  <c:v>245.15104112240601</c:v>
                </c:pt>
                <c:pt idx="27">
                  <c:v>248.644040806551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DD-41EE-B301-83111F4C1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7040"/>
        <c:axId val="-58316496"/>
      </c:lineChart>
      <c:dateAx>
        <c:axId val="-583170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649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649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ANNUAL_INDEXES_WEIGHTS!$S$1</c:f>
              <c:strCache>
                <c:ptCount val="1"/>
                <c:pt idx="0">
                  <c:v>George Town
Rate (annual)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ANNUAL_INDEXES_WEIGHTS!$S$2:$S$30</c:f>
              <c:numCache>
                <c:formatCode>0.0</c:formatCode>
                <c:ptCount val="29"/>
                <c:pt idx="1">
                  <c:v>10.016420361247945</c:v>
                </c:pt>
                <c:pt idx="2">
                  <c:v>1.0447761194029903</c:v>
                </c:pt>
                <c:pt idx="3">
                  <c:v>-2.215657311669128</c:v>
                </c:pt>
                <c:pt idx="4">
                  <c:v>2.2658610271903301</c:v>
                </c:pt>
                <c:pt idx="5">
                  <c:v>4.5790251107828528</c:v>
                </c:pt>
                <c:pt idx="6">
                  <c:v>8.4745762711864394</c:v>
                </c:pt>
                <c:pt idx="7">
                  <c:v>9.8958333333333481</c:v>
                </c:pt>
                <c:pt idx="8">
                  <c:v>16.943127962085303</c:v>
                </c:pt>
                <c:pt idx="9">
                  <c:v>3.3434650455927084</c:v>
                </c:pt>
                <c:pt idx="10">
                  <c:v>0.58823529411764497</c:v>
                </c:pt>
                <c:pt idx="11">
                  <c:v>3.1189083820662766</c:v>
                </c:pt>
                <c:pt idx="12">
                  <c:v>-4.5368620037807172</c:v>
                </c:pt>
                <c:pt idx="13">
                  <c:v>-8.4158415841584127</c:v>
                </c:pt>
                <c:pt idx="14">
                  <c:v>3.6756756756756825</c:v>
                </c:pt>
                <c:pt idx="15">
                  <c:v>0.72992700729925808</c:v>
                </c:pt>
                <c:pt idx="16">
                  <c:v>2.6915113871635699</c:v>
                </c:pt>
                <c:pt idx="17">
                  <c:v>0.80645161290322509</c:v>
                </c:pt>
                <c:pt idx="18">
                  <c:v>1.2000000000000011</c:v>
                </c:pt>
                <c:pt idx="19">
                  <c:v>5.3359683794466317</c:v>
                </c:pt>
                <c:pt idx="20">
                  <c:v>17.448405253283305</c:v>
                </c:pt>
                <c:pt idx="21">
                  <c:v>17.092651757188481</c:v>
                </c:pt>
                <c:pt idx="22">
                  <c:v>7.0941336971350744</c:v>
                </c:pt>
                <c:pt idx="23">
                  <c:v>15.414012738853501</c:v>
                </c:pt>
                <c:pt idx="24">
                  <c:v>17.604856512141275</c:v>
                </c:pt>
                <c:pt idx="25">
                  <c:v>11.872360394181136</c:v>
                </c:pt>
                <c:pt idx="26">
                  <c:v>2.8523489932885893</c:v>
                </c:pt>
                <c:pt idx="27">
                  <c:v>1.3866231647634564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1E-4207-84EB-0E248AE392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8128"/>
        <c:axId val="-58314864"/>
      </c:lineChart>
      <c:dateAx>
        <c:axId val="-583181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486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ANNUAL_INDEXES_WEIGHTS!$U$1</c:f>
              <c:strCache>
                <c:ptCount val="1"/>
                <c:pt idx="0">
                  <c:v>Seven Mile Beach
Rate (annual)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ANNUAL_INDEXES_WEIGHTS!$U$2:$U$30</c:f>
              <c:numCache>
                <c:formatCode>0.0</c:formatCode>
                <c:ptCount val="29"/>
                <c:pt idx="1">
                  <c:v>0.99502487562188602</c:v>
                </c:pt>
                <c:pt idx="2">
                  <c:v>6.8965517241379226</c:v>
                </c:pt>
                <c:pt idx="3">
                  <c:v>-5.6835637480798678</c:v>
                </c:pt>
                <c:pt idx="4">
                  <c:v>2.4429967426710109</c:v>
                </c:pt>
                <c:pt idx="5">
                  <c:v>-2.0667726550079424</c:v>
                </c:pt>
                <c:pt idx="6">
                  <c:v>5.0324675324675328</c:v>
                </c:pt>
                <c:pt idx="7">
                  <c:v>25.038639876352399</c:v>
                </c:pt>
                <c:pt idx="8">
                  <c:v>19.159456118665009</c:v>
                </c:pt>
                <c:pt idx="9">
                  <c:v>3.4232365145228094</c:v>
                </c:pt>
                <c:pt idx="10">
                  <c:v>-2.6078234704112413</c:v>
                </c:pt>
                <c:pt idx="11">
                  <c:v>0.41194644696189719</c:v>
                </c:pt>
                <c:pt idx="12">
                  <c:v>0.92307692307693756</c:v>
                </c:pt>
                <c:pt idx="13">
                  <c:v>3.7601626016259937</c:v>
                </c:pt>
                <c:pt idx="14">
                  <c:v>1.9588638589618013</c:v>
                </c:pt>
                <c:pt idx="15">
                  <c:v>-7.5888568683957658</c:v>
                </c:pt>
                <c:pt idx="16">
                  <c:v>-0.62370062370062929</c:v>
                </c:pt>
                <c:pt idx="17">
                  <c:v>4.6025104602510414</c:v>
                </c:pt>
                <c:pt idx="18">
                  <c:v>11.400000000000009</c:v>
                </c:pt>
                <c:pt idx="19">
                  <c:v>46.319569120287255</c:v>
                </c:pt>
                <c:pt idx="20">
                  <c:v>2.9447852760736248</c:v>
                </c:pt>
                <c:pt idx="21">
                  <c:v>39.928486293206198</c:v>
                </c:pt>
                <c:pt idx="22">
                  <c:v>2.8534923339011975</c:v>
                </c:pt>
                <c:pt idx="23">
                  <c:v>-2.9399585921325078</c:v>
                </c:pt>
                <c:pt idx="24">
                  <c:v>25.298634812286693</c:v>
                </c:pt>
                <c:pt idx="25">
                  <c:v>3.404834865509021</c:v>
                </c:pt>
                <c:pt idx="26">
                  <c:v>2.7000329272308221</c:v>
                </c:pt>
                <c:pt idx="27">
                  <c:v>-10.965052901571015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9E-424C-9F23-84C466FFD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3680"/>
        <c:axId val="-58090960"/>
      </c:lineChart>
      <c:dateAx>
        <c:axId val="-580936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096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ANNUAL_INDEXES_WEIGHTS!$D$1</c:f>
              <c:strCache>
                <c:ptCount val="1"/>
                <c:pt idx="0">
                  <c:v>Seven Mile Beach
Index (2015=100)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ANNUAL_INDEXES_WEIGHTS!$D$2:$D$30</c:f>
              <c:numCache>
                <c:formatCode>0.0</c:formatCode>
                <c:ptCount val="29"/>
                <c:pt idx="0">
                  <c:v>60.344736369582201</c:v>
                </c:pt>
                <c:pt idx="1">
                  <c:v>60.883916065418603</c:v>
                </c:pt>
                <c:pt idx="2">
                  <c:v>65.092705597155202</c:v>
                </c:pt>
                <c:pt idx="3">
                  <c:v>61.368906819934701</c:v>
                </c:pt>
                <c:pt idx="4">
                  <c:v>62.8619544821955</c:v>
                </c:pt>
                <c:pt idx="5">
                  <c:v>61.599455721178401</c:v>
                </c:pt>
                <c:pt idx="6">
                  <c:v>64.745128670409898</c:v>
                </c:pt>
                <c:pt idx="7">
                  <c:v>80.925942436584194</c:v>
                </c:pt>
                <c:pt idx="8">
                  <c:v>96.367723021323101</c:v>
                </c:pt>
                <c:pt idx="9">
                  <c:v>99.702641583915906</c:v>
                </c:pt>
                <c:pt idx="10">
                  <c:v>97.080175831007494</c:v>
                </c:pt>
                <c:pt idx="11">
                  <c:v>97.501559500175702</c:v>
                </c:pt>
                <c:pt idx="12">
                  <c:v>98.400635634881098</c:v>
                </c:pt>
                <c:pt idx="13">
                  <c:v>102.07697808423499</c:v>
                </c:pt>
                <c:pt idx="14">
                  <c:v>104.055807377737</c:v>
                </c:pt>
                <c:pt idx="15">
                  <c:v>96.164415639245206</c:v>
                </c:pt>
                <c:pt idx="16">
                  <c:v>95.626830545453402</c:v>
                </c:pt>
                <c:pt idx="17">
                  <c:v>100</c:v>
                </c:pt>
                <c:pt idx="18">
                  <c:v>111.442158134726</c:v>
                </c:pt>
                <c:pt idx="19">
                  <c:v>162.98831058010001</c:v>
                </c:pt>
                <c:pt idx="20">
                  <c:v>167.77428595334399</c:v>
                </c:pt>
                <c:pt idx="21">
                  <c:v>234.76753010878701</c:v>
                </c:pt>
                <c:pt idx="22">
                  <c:v>241.49121566775801</c:v>
                </c:pt>
                <c:pt idx="23">
                  <c:v>234.400852925648</c:v>
                </c:pt>
                <c:pt idx="24">
                  <c:v>293.72315291045697</c:v>
                </c:pt>
                <c:pt idx="25">
                  <c:v>303.68648610647</c:v>
                </c:pt>
                <c:pt idx="26">
                  <c:v>311.89497199445202</c:v>
                </c:pt>
                <c:pt idx="27">
                  <c:v>277.74921769358298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F1-467F-8455-8C4CBA83A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3136"/>
        <c:axId val="-58098032"/>
      </c:lineChart>
      <c:dateAx>
        <c:axId val="-580931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80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8032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QUARTERLY_INDEX_GEORGE_TOWN!$B$1</c:f>
              <c:strCache>
                <c:ptCount val="1"/>
                <c:pt idx="0">
                  <c:v>George Town
Index (2015=100)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QUARTERLY_INDEX_GEORGE_TOWN!$A$2:$A$117</c:f>
              <c:numCache>
                <c:formatCode>m/d/yyyy</c:formatCode>
                <c:ptCount val="116"/>
                <c:pt idx="0">
                  <c:v>35796</c:v>
                </c:pt>
                <c:pt idx="1">
                  <c:v>35886</c:v>
                </c:pt>
                <c:pt idx="2">
                  <c:v>35977</c:v>
                </c:pt>
                <c:pt idx="3">
                  <c:v>36069</c:v>
                </c:pt>
                <c:pt idx="4">
                  <c:v>36161</c:v>
                </c:pt>
                <c:pt idx="5">
                  <c:v>36251</c:v>
                </c:pt>
                <c:pt idx="6">
                  <c:v>36342</c:v>
                </c:pt>
                <c:pt idx="7">
                  <c:v>36434</c:v>
                </c:pt>
                <c:pt idx="8">
                  <c:v>36526</c:v>
                </c:pt>
                <c:pt idx="9">
                  <c:v>36617</c:v>
                </c:pt>
                <c:pt idx="10">
                  <c:v>36708</c:v>
                </c:pt>
                <c:pt idx="11">
                  <c:v>36800</c:v>
                </c:pt>
                <c:pt idx="12">
                  <c:v>36892</c:v>
                </c:pt>
                <c:pt idx="13">
                  <c:v>36982</c:v>
                </c:pt>
                <c:pt idx="14">
                  <c:v>37073</c:v>
                </c:pt>
                <c:pt idx="15">
                  <c:v>37165</c:v>
                </c:pt>
                <c:pt idx="16">
                  <c:v>37257</c:v>
                </c:pt>
                <c:pt idx="17">
                  <c:v>37347</c:v>
                </c:pt>
                <c:pt idx="18">
                  <c:v>37438</c:v>
                </c:pt>
                <c:pt idx="19">
                  <c:v>37530</c:v>
                </c:pt>
                <c:pt idx="20">
                  <c:v>37622</c:v>
                </c:pt>
                <c:pt idx="21">
                  <c:v>37712</c:v>
                </c:pt>
                <c:pt idx="22">
                  <c:v>37803</c:v>
                </c:pt>
                <c:pt idx="23">
                  <c:v>37895</c:v>
                </c:pt>
                <c:pt idx="24">
                  <c:v>37987</c:v>
                </c:pt>
                <c:pt idx="25">
                  <c:v>38078</c:v>
                </c:pt>
                <c:pt idx="26">
                  <c:v>38169</c:v>
                </c:pt>
                <c:pt idx="27">
                  <c:v>38261</c:v>
                </c:pt>
                <c:pt idx="28">
                  <c:v>38353</c:v>
                </c:pt>
                <c:pt idx="29">
                  <c:v>38443</c:v>
                </c:pt>
                <c:pt idx="30">
                  <c:v>38534</c:v>
                </c:pt>
                <c:pt idx="31">
                  <c:v>38626</c:v>
                </c:pt>
                <c:pt idx="32">
                  <c:v>38718</c:v>
                </c:pt>
                <c:pt idx="33">
                  <c:v>38808</c:v>
                </c:pt>
                <c:pt idx="34">
                  <c:v>38899</c:v>
                </c:pt>
                <c:pt idx="35">
                  <c:v>38991</c:v>
                </c:pt>
                <c:pt idx="36">
                  <c:v>39083</c:v>
                </c:pt>
                <c:pt idx="37">
                  <c:v>39173</c:v>
                </c:pt>
                <c:pt idx="38">
                  <c:v>39264</c:v>
                </c:pt>
                <c:pt idx="39">
                  <c:v>39356</c:v>
                </c:pt>
                <c:pt idx="40">
                  <c:v>39448</c:v>
                </c:pt>
                <c:pt idx="41">
                  <c:v>39539</c:v>
                </c:pt>
                <c:pt idx="42">
                  <c:v>39630</c:v>
                </c:pt>
                <c:pt idx="43">
                  <c:v>39722</c:v>
                </c:pt>
                <c:pt idx="44">
                  <c:v>39814</c:v>
                </c:pt>
                <c:pt idx="45">
                  <c:v>39904</c:v>
                </c:pt>
                <c:pt idx="46">
                  <c:v>39995</c:v>
                </c:pt>
                <c:pt idx="47">
                  <c:v>40087</c:v>
                </c:pt>
                <c:pt idx="48">
                  <c:v>40179</c:v>
                </c:pt>
                <c:pt idx="49">
                  <c:v>40269</c:v>
                </c:pt>
                <c:pt idx="50">
                  <c:v>40360</c:v>
                </c:pt>
                <c:pt idx="51">
                  <c:v>40452</c:v>
                </c:pt>
                <c:pt idx="52">
                  <c:v>40544</c:v>
                </c:pt>
                <c:pt idx="53">
                  <c:v>40634</c:v>
                </c:pt>
                <c:pt idx="54">
                  <c:v>40725</c:v>
                </c:pt>
                <c:pt idx="55">
                  <c:v>40817</c:v>
                </c:pt>
                <c:pt idx="56">
                  <c:v>40909</c:v>
                </c:pt>
                <c:pt idx="57">
                  <c:v>41000</c:v>
                </c:pt>
                <c:pt idx="58">
                  <c:v>41091</c:v>
                </c:pt>
                <c:pt idx="59">
                  <c:v>41183</c:v>
                </c:pt>
                <c:pt idx="60">
                  <c:v>41275</c:v>
                </c:pt>
                <c:pt idx="61">
                  <c:v>41365</c:v>
                </c:pt>
                <c:pt idx="62">
                  <c:v>41456</c:v>
                </c:pt>
                <c:pt idx="63">
                  <c:v>41548</c:v>
                </c:pt>
                <c:pt idx="64">
                  <c:v>41640</c:v>
                </c:pt>
                <c:pt idx="65">
                  <c:v>41730</c:v>
                </c:pt>
                <c:pt idx="66">
                  <c:v>41821</c:v>
                </c:pt>
                <c:pt idx="67">
                  <c:v>41913</c:v>
                </c:pt>
                <c:pt idx="68">
                  <c:v>42005</c:v>
                </c:pt>
                <c:pt idx="69">
                  <c:v>42095</c:v>
                </c:pt>
                <c:pt idx="70">
                  <c:v>42186</c:v>
                </c:pt>
                <c:pt idx="71">
                  <c:v>42278</c:v>
                </c:pt>
                <c:pt idx="72">
                  <c:v>42370</c:v>
                </c:pt>
                <c:pt idx="73">
                  <c:v>42461</c:v>
                </c:pt>
                <c:pt idx="74">
                  <c:v>42552</c:v>
                </c:pt>
                <c:pt idx="75">
                  <c:v>42644</c:v>
                </c:pt>
                <c:pt idx="76">
                  <c:v>42736</c:v>
                </c:pt>
                <c:pt idx="77">
                  <c:v>42826</c:v>
                </c:pt>
                <c:pt idx="78">
                  <c:v>42917</c:v>
                </c:pt>
                <c:pt idx="79">
                  <c:v>43009</c:v>
                </c:pt>
                <c:pt idx="80">
                  <c:v>43101</c:v>
                </c:pt>
                <c:pt idx="81">
                  <c:v>43191</c:v>
                </c:pt>
                <c:pt idx="82">
                  <c:v>43282</c:v>
                </c:pt>
                <c:pt idx="83">
                  <c:v>43374</c:v>
                </c:pt>
                <c:pt idx="84">
                  <c:v>43466</c:v>
                </c:pt>
                <c:pt idx="85">
                  <c:v>43556</c:v>
                </c:pt>
                <c:pt idx="86">
                  <c:v>43647</c:v>
                </c:pt>
                <c:pt idx="87">
                  <c:v>43739</c:v>
                </c:pt>
                <c:pt idx="88">
                  <c:v>43831</c:v>
                </c:pt>
                <c:pt idx="89">
                  <c:v>43922</c:v>
                </c:pt>
                <c:pt idx="90">
                  <c:v>44013</c:v>
                </c:pt>
                <c:pt idx="91">
                  <c:v>44105</c:v>
                </c:pt>
                <c:pt idx="92">
                  <c:v>44197</c:v>
                </c:pt>
                <c:pt idx="93">
                  <c:v>44287</c:v>
                </c:pt>
                <c:pt idx="94">
                  <c:v>44378</c:v>
                </c:pt>
                <c:pt idx="95">
                  <c:v>44470</c:v>
                </c:pt>
                <c:pt idx="96">
                  <c:v>44562</c:v>
                </c:pt>
                <c:pt idx="97">
                  <c:v>44652</c:v>
                </c:pt>
                <c:pt idx="98">
                  <c:v>44743</c:v>
                </c:pt>
                <c:pt idx="99">
                  <c:v>44835</c:v>
                </c:pt>
                <c:pt idx="100">
                  <c:v>44927</c:v>
                </c:pt>
                <c:pt idx="101">
                  <c:v>45017</c:v>
                </c:pt>
                <c:pt idx="102">
                  <c:v>45108</c:v>
                </c:pt>
                <c:pt idx="103">
                  <c:v>45200</c:v>
                </c:pt>
                <c:pt idx="104">
                  <c:v>45292</c:v>
                </c:pt>
                <c:pt idx="105">
                  <c:v>45383</c:v>
                </c:pt>
                <c:pt idx="106">
                  <c:v>45474</c:v>
                </c:pt>
                <c:pt idx="107">
                  <c:v>45566</c:v>
                </c:pt>
                <c:pt idx="108">
                  <c:v>45658</c:v>
                </c:pt>
                <c:pt idx="109">
                  <c:v>45748</c:v>
                </c:pt>
                <c:pt idx="110">
                  <c:v>45839</c:v>
                </c:pt>
                <c:pt idx="111">
                  <c:v>45931</c:v>
                </c:pt>
                <c:pt idx="112">
                  <c:v>46023</c:v>
                </c:pt>
                <c:pt idx="113">
                  <c:v>46113</c:v>
                </c:pt>
                <c:pt idx="114">
                  <c:v>46204</c:v>
                </c:pt>
                <c:pt idx="115">
                  <c:v>46296</c:v>
                </c:pt>
              </c:numCache>
            </c:numRef>
          </c:cat>
          <c:val>
            <c:numRef>
              <c:f>QUARTERLY_INDEX_GEORGE_TOWN!$B$2:$B$117</c:f>
              <c:numCache>
                <c:formatCode>0.0</c:formatCode>
                <c:ptCount val="116"/>
                <c:pt idx="0">
                  <c:v>53.288448276661903</c:v>
                </c:pt>
                <c:pt idx="1">
                  <c:v>61.944086210568102</c:v>
                </c:pt>
                <c:pt idx="2">
                  <c:v>63.762845174998397</c:v>
                </c:pt>
                <c:pt idx="3">
                  <c:v>64.522728087136699</c:v>
                </c:pt>
                <c:pt idx="4">
                  <c:v>62.178727538985797</c:v>
                </c:pt>
                <c:pt idx="5">
                  <c:v>64.848359343919796</c:v>
                </c:pt>
                <c:pt idx="6">
                  <c:v>69.223274579441494</c:v>
                </c:pt>
                <c:pt idx="7">
                  <c:v>71.632066960076102</c:v>
                </c:pt>
                <c:pt idx="8">
                  <c:v>71.502199297341605</c:v>
                </c:pt>
                <c:pt idx="9">
                  <c:v>68.516936802953794</c:v>
                </c:pt>
                <c:pt idx="10">
                  <c:v>65.344852363996196</c:v>
                </c:pt>
                <c:pt idx="11">
                  <c:v>65.249241983607604</c:v>
                </c:pt>
                <c:pt idx="12">
                  <c:v>66.3089986740992</c:v>
                </c:pt>
                <c:pt idx="13">
                  <c:v>67.252702940240695</c:v>
                </c:pt>
                <c:pt idx="14">
                  <c:v>65.868986006808697</c:v>
                </c:pt>
                <c:pt idx="15">
                  <c:v>65.202781145076401</c:v>
                </c:pt>
                <c:pt idx="16">
                  <c:v>66.312748390591096</c:v>
                </c:pt>
                <c:pt idx="17">
                  <c:v>67.563339261501795</c:v>
                </c:pt>
                <c:pt idx="18">
                  <c:v>68.455711381786799</c:v>
                </c:pt>
                <c:pt idx="19">
                  <c:v>68.355531514937596</c:v>
                </c:pt>
                <c:pt idx="20">
                  <c:v>69.261882047802004</c:v>
                </c:pt>
                <c:pt idx="21">
                  <c:v>70.629182337953694</c:v>
                </c:pt>
                <c:pt idx="22">
                  <c:v>70.434784082574097</c:v>
                </c:pt>
                <c:pt idx="23">
                  <c:v>72.837090288844493</c:v>
                </c:pt>
                <c:pt idx="24">
                  <c:v>74.8216847791916</c:v>
                </c:pt>
                <c:pt idx="25">
                  <c:v>76.274598405868005</c:v>
                </c:pt>
                <c:pt idx="26">
                  <c:v>76.620960533199494</c:v>
                </c:pt>
                <c:pt idx="27">
                  <c:v>79.503538507974099</c:v>
                </c:pt>
                <c:pt idx="28">
                  <c:v>82.218602377092495</c:v>
                </c:pt>
                <c:pt idx="29">
                  <c:v>83.761260078642394</c:v>
                </c:pt>
                <c:pt idx="30">
                  <c:v>84.792295469848497</c:v>
                </c:pt>
                <c:pt idx="31">
                  <c:v>86.874890618150999</c:v>
                </c:pt>
                <c:pt idx="32">
                  <c:v>91.2970911637873</c:v>
                </c:pt>
                <c:pt idx="33">
                  <c:v>96.832305245979498</c:v>
                </c:pt>
                <c:pt idx="34">
                  <c:v>101.448072526804</c:v>
                </c:pt>
                <c:pt idx="35">
                  <c:v>105.20611484552801</c:v>
                </c:pt>
                <c:pt idx="36">
                  <c:v>101.934712069265</c:v>
                </c:pt>
                <c:pt idx="37">
                  <c:v>102.11400183213399</c:v>
                </c:pt>
                <c:pt idx="38">
                  <c:v>101.65631045994699</c:v>
                </c:pt>
                <c:pt idx="39">
                  <c:v>102.42617315034001</c:v>
                </c:pt>
                <c:pt idx="40">
                  <c:v>101.84878063938299</c:v>
                </c:pt>
                <c:pt idx="41">
                  <c:v>101.645753819715</c:v>
                </c:pt>
                <c:pt idx="42">
                  <c:v>103.391729414517</c:v>
                </c:pt>
                <c:pt idx="43">
                  <c:v>103.56762094569901</c:v>
                </c:pt>
                <c:pt idx="44">
                  <c:v>102.783336800054</c:v>
                </c:pt>
                <c:pt idx="45">
                  <c:v>109.861410332574</c:v>
                </c:pt>
                <c:pt idx="46">
                  <c:v>105.607848312466</c:v>
                </c:pt>
                <c:pt idx="47">
                  <c:v>105.051271865804</c:v>
                </c:pt>
                <c:pt idx="48">
                  <c:v>105.399385981099</c:v>
                </c:pt>
                <c:pt idx="49">
                  <c:v>103.054753834161</c:v>
                </c:pt>
                <c:pt idx="50">
                  <c:v>99.701306666375601</c:v>
                </c:pt>
                <c:pt idx="51">
                  <c:v>95.783806993797</c:v>
                </c:pt>
                <c:pt idx="52">
                  <c:v>93.105147735627298</c:v>
                </c:pt>
                <c:pt idx="53">
                  <c:v>91.948447743082397</c:v>
                </c:pt>
                <c:pt idx="54">
                  <c:v>92.613925539818595</c:v>
                </c:pt>
                <c:pt idx="55">
                  <c:v>92.155371900671895</c:v>
                </c:pt>
                <c:pt idx="56">
                  <c:v>94.206810137024604</c:v>
                </c:pt>
                <c:pt idx="57">
                  <c:v>96.171790145462396</c:v>
                </c:pt>
                <c:pt idx="58">
                  <c:v>97.919049345851505</c:v>
                </c:pt>
                <c:pt idx="59">
                  <c:v>95.297251229576801</c:v>
                </c:pt>
                <c:pt idx="60">
                  <c:v>96.967664489832302</c:v>
                </c:pt>
                <c:pt idx="61">
                  <c:v>96.675297482117401</c:v>
                </c:pt>
                <c:pt idx="62">
                  <c:v>96.024681434002403</c:v>
                </c:pt>
                <c:pt idx="63">
                  <c:v>96.5781143897525</c:v>
                </c:pt>
                <c:pt idx="64">
                  <c:v>97.416152624185997</c:v>
                </c:pt>
                <c:pt idx="65">
                  <c:v>98.434510472625206</c:v>
                </c:pt>
                <c:pt idx="66">
                  <c:v>100.445170816673</c:v>
                </c:pt>
                <c:pt idx="67">
                  <c:v>100.689462468125</c:v>
                </c:pt>
                <c:pt idx="68">
                  <c:v>100.800600327189</c:v>
                </c:pt>
                <c:pt idx="69">
                  <c:v>101.224700652273</c:v>
                </c:pt>
                <c:pt idx="70">
                  <c:v>99.909096779559704</c:v>
                </c:pt>
                <c:pt idx="71">
                  <c:v>98.065602240976901</c:v>
                </c:pt>
                <c:pt idx="72">
                  <c:v>100.637261252013</c:v>
                </c:pt>
                <c:pt idx="73">
                  <c:v>101.25855378108299</c:v>
                </c:pt>
                <c:pt idx="74">
                  <c:v>101.726637462699</c:v>
                </c:pt>
                <c:pt idx="75">
                  <c:v>101.126879751565</c:v>
                </c:pt>
                <c:pt idx="76">
                  <c:v>104.202190057149</c:v>
                </c:pt>
                <c:pt idx="77">
                  <c:v>104.678835152996</c:v>
                </c:pt>
                <c:pt idx="78">
                  <c:v>107.05600746403201</c:v>
                </c:pt>
                <c:pt idx="79">
                  <c:v>110.601486222688</c:v>
                </c:pt>
                <c:pt idx="80">
                  <c:v>115.004388053368</c:v>
                </c:pt>
                <c:pt idx="81">
                  <c:v>121.256675437171</c:v>
                </c:pt>
                <c:pt idx="82">
                  <c:v>129.01285156269199</c:v>
                </c:pt>
                <c:pt idx="83">
                  <c:v>135.39670650740001</c:v>
                </c:pt>
                <c:pt idx="84">
                  <c:v>141.391581483772</c:v>
                </c:pt>
                <c:pt idx="85">
                  <c:v>146.141717282602</c:v>
                </c:pt>
                <c:pt idx="86">
                  <c:v>147.167387367527</c:v>
                </c:pt>
                <c:pt idx="87">
                  <c:v>151.692698164772</c:v>
                </c:pt>
                <c:pt idx="88">
                  <c:v>155.44909818104699</c:v>
                </c:pt>
                <c:pt idx="89">
                  <c:v>154.69632121546601</c:v>
                </c:pt>
                <c:pt idx="90">
                  <c:v>156.618268684654</c:v>
                </c:pt>
                <c:pt idx="91">
                  <c:v>161.064713734305</c:v>
                </c:pt>
                <c:pt idx="92">
                  <c:v>167.16515906926099</c:v>
                </c:pt>
                <c:pt idx="93">
                  <c:v>176.24881934106699</c:v>
                </c:pt>
                <c:pt idx="94">
                  <c:v>185.38688447214699</c:v>
                </c:pt>
                <c:pt idx="95">
                  <c:v>195.98839439823499</c:v>
                </c:pt>
                <c:pt idx="96">
                  <c:v>202.08833346340001</c:v>
                </c:pt>
                <c:pt idx="97">
                  <c:v>208.99953933558299</c:v>
                </c:pt>
                <c:pt idx="98">
                  <c:v>216.976328076578</c:v>
                </c:pt>
                <c:pt idx="99">
                  <c:v>224.40831320919401</c:v>
                </c:pt>
                <c:pt idx="100">
                  <c:v>242.218342206692</c:v>
                </c:pt>
                <c:pt idx="101">
                  <c:v>240.62720482132301</c:v>
                </c:pt>
                <c:pt idx="102">
                  <c:v>234.42808360958199</c:v>
                </c:pt>
                <c:pt idx="103">
                  <c:v>236.48147653107799</c:v>
                </c:pt>
                <c:pt idx="104">
                  <c:v>244.143324059869</c:v>
                </c:pt>
                <c:pt idx="105">
                  <c:v>248.10842598082601</c:v>
                </c:pt>
                <c:pt idx="106">
                  <c:v>245.815713636429</c:v>
                </c:pt>
                <c:pt idx="107">
                  <c:v>242.536700812502</c:v>
                </c:pt>
                <c:pt idx="108">
                  <c:v>244.287393102316</c:v>
                </c:pt>
                <c:pt idx="109">
                  <c:v>248.978583834548</c:v>
                </c:pt>
                <c:pt idx="110">
                  <c:v>250.628707433329</c:v>
                </c:pt>
                <c:pt idx="111">
                  <c:v>250.68147885600899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33-4351-B3FA-321301B261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94754432"/>
        <c:axId val="-294753888"/>
      </c:lineChart>
      <c:dateAx>
        <c:axId val="-294754432"/>
        <c:scaling>
          <c:orientation val="minMax"/>
        </c:scaling>
        <c:delete val="0"/>
        <c:axPos val="b"/>
        <c:numFmt formatCode="m/d/yyyy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94753888"/>
        <c:crosses val="autoZero"/>
        <c:auto val="1"/>
        <c:lblOffset val="100"/>
        <c:baseTimeUnit val="months"/>
        <c:majorUnit val="1"/>
        <c:majorTimeUnit val="years"/>
        <c:minorUnit val="3"/>
        <c:minorTimeUnit val="months"/>
      </c:dateAx>
      <c:valAx>
        <c:axId val="-294753888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94754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ANNUAL_INDEXES_WEIGHTS!$V$1</c:f>
              <c:strCache>
                <c:ptCount val="1"/>
                <c:pt idx="0">
                  <c:v>West Bay
Rate (annual)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ANNUAL_INDEXES_WEIGHTS!$V$2:$V$30</c:f>
              <c:numCache>
                <c:formatCode>0.0</c:formatCode>
                <c:ptCount val="29"/>
                <c:pt idx="1">
                  <c:v>1.4084507042253502</c:v>
                </c:pt>
                <c:pt idx="2">
                  <c:v>34.375</c:v>
                </c:pt>
                <c:pt idx="3">
                  <c:v>-6.5891472868217171</c:v>
                </c:pt>
                <c:pt idx="4">
                  <c:v>-4.979253112033188</c:v>
                </c:pt>
                <c:pt idx="5">
                  <c:v>11.062590975254727</c:v>
                </c:pt>
                <c:pt idx="6">
                  <c:v>-2.752293577981646</c:v>
                </c:pt>
                <c:pt idx="7">
                  <c:v>16.846361185983817</c:v>
                </c:pt>
                <c:pt idx="8">
                  <c:v>13.610149942329874</c:v>
                </c:pt>
                <c:pt idx="9">
                  <c:v>-9.3401015228426481</c:v>
                </c:pt>
                <c:pt idx="10">
                  <c:v>10.302351623740202</c:v>
                </c:pt>
                <c:pt idx="11">
                  <c:v>-3.8578680203045668</c:v>
                </c:pt>
                <c:pt idx="12">
                  <c:v>18.585005279831044</c:v>
                </c:pt>
                <c:pt idx="13">
                  <c:v>-13.000890471950132</c:v>
                </c:pt>
                <c:pt idx="14">
                  <c:v>-1.3306038894575156</c:v>
                </c:pt>
                <c:pt idx="15">
                  <c:v>-1.1410788381742809</c:v>
                </c:pt>
                <c:pt idx="16">
                  <c:v>1.0493179433368249</c:v>
                </c:pt>
                <c:pt idx="17">
                  <c:v>3.8421599169262688</c:v>
                </c:pt>
                <c:pt idx="18">
                  <c:v>11.099999999999998</c:v>
                </c:pt>
                <c:pt idx="19">
                  <c:v>-1.1701170117011661</c:v>
                </c:pt>
                <c:pt idx="20">
                  <c:v>14.298724954462671</c:v>
                </c:pt>
                <c:pt idx="21">
                  <c:v>10.039840637450204</c:v>
                </c:pt>
                <c:pt idx="22">
                  <c:v>25.923244026068069</c:v>
                </c:pt>
                <c:pt idx="23">
                  <c:v>6.4404830362277066</c:v>
                </c:pt>
                <c:pt idx="24">
                  <c:v>26.580226904376026</c:v>
                </c:pt>
                <c:pt idx="25">
                  <c:v>1.9206145966709443</c:v>
                </c:pt>
                <c:pt idx="26">
                  <c:v>10.469011725293132</c:v>
                </c:pt>
                <c:pt idx="27">
                  <c:v>12.054586808188027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54-4F85-A5A8-7EFC96A4B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069168"/>
        <c:axId val="-59069712"/>
      </c:lineChart>
      <c:dateAx>
        <c:axId val="-5906916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6971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6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6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ANNUAL_INDEXES_WEIGHTS!$E$1</c:f>
              <c:strCache>
                <c:ptCount val="1"/>
                <c:pt idx="0">
                  <c:v>West Bay
Index (2015=100)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ANNUAL_INDEXES_WEIGHTS!$E$2:$E$30</c:f>
              <c:numCache>
                <c:formatCode>0.0</c:formatCode>
                <c:ptCount val="29"/>
                <c:pt idx="0">
                  <c:v>56.778357363059101</c:v>
                </c:pt>
                <c:pt idx="1">
                  <c:v>57.635031407605503</c:v>
                </c:pt>
                <c:pt idx="2">
                  <c:v>77.430296860944196</c:v>
                </c:pt>
                <c:pt idx="3">
                  <c:v>72.2613738289418</c:v>
                </c:pt>
                <c:pt idx="4">
                  <c:v>68.662749825847897</c:v>
                </c:pt>
                <c:pt idx="5">
                  <c:v>76.3311840070551</c:v>
                </c:pt>
                <c:pt idx="6">
                  <c:v>74.208684052430598</c:v>
                </c:pt>
                <c:pt idx="7">
                  <c:v>86.743848147863005</c:v>
                </c:pt>
                <c:pt idx="8">
                  <c:v>98.517001280017695</c:v>
                </c:pt>
                <c:pt idx="9">
                  <c:v>89.340197864557098</c:v>
                </c:pt>
                <c:pt idx="10">
                  <c:v>98.528300064189807</c:v>
                </c:pt>
                <c:pt idx="11">
                  <c:v>94.659661121639701</c:v>
                </c:pt>
                <c:pt idx="12">
                  <c:v>112.33920171002001</c:v>
                </c:pt>
                <c:pt idx="13">
                  <c:v>97.704896492168999</c:v>
                </c:pt>
                <c:pt idx="14">
                  <c:v>96.425905963966201</c:v>
                </c:pt>
                <c:pt idx="15">
                  <c:v>95.317755452841595</c:v>
                </c:pt>
                <c:pt idx="16">
                  <c:v>96.296118677201804</c:v>
                </c:pt>
                <c:pt idx="17">
                  <c:v>100</c:v>
                </c:pt>
                <c:pt idx="18">
                  <c:v>111.11058780403199</c:v>
                </c:pt>
                <c:pt idx="19">
                  <c:v>109.775088117854</c:v>
                </c:pt>
                <c:pt idx="20">
                  <c:v>125.52688990905</c:v>
                </c:pt>
                <c:pt idx="21">
                  <c:v>138.09911952231101</c:v>
                </c:pt>
                <c:pt idx="22">
                  <c:v>173.94288270791299</c:v>
                </c:pt>
                <c:pt idx="23">
                  <c:v>185.08120157514199</c:v>
                </c:pt>
                <c:pt idx="24">
                  <c:v>234.301476058715</c:v>
                </c:pt>
                <c:pt idx="25">
                  <c:v>238.77411607462301</c:v>
                </c:pt>
                <c:pt idx="26">
                  <c:v>263.82691460784901</c:v>
                </c:pt>
                <c:pt idx="27">
                  <c:v>295.57490335639898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67-46FE-B2FB-6D05C44DC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072976"/>
        <c:axId val="-59072432"/>
      </c:lineChart>
      <c:dateAx>
        <c:axId val="-5907297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24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2432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ANNUAL_INDEXES_WEIGHTS!$T$1</c:f>
              <c:strCache>
                <c:ptCount val="1"/>
                <c:pt idx="0">
                  <c:v>Other Cayman Islands
Rate (annual)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ANNUAL_INDEXES_WEIGHTS!$T$2:$T$30</c:f>
              <c:numCache>
                <c:formatCode>0.0</c:formatCode>
                <c:ptCount val="29"/>
                <c:pt idx="1">
                  <c:v>17.431192660550444</c:v>
                </c:pt>
                <c:pt idx="2">
                  <c:v>5.9895833333333481</c:v>
                </c:pt>
                <c:pt idx="3">
                  <c:v>-4.1769041769041841</c:v>
                </c:pt>
                <c:pt idx="4">
                  <c:v>-1.9230769230769273</c:v>
                </c:pt>
                <c:pt idx="5">
                  <c:v>17.647058823529417</c:v>
                </c:pt>
                <c:pt idx="6">
                  <c:v>6.8888888888888999</c:v>
                </c:pt>
                <c:pt idx="7">
                  <c:v>1.5592515592515621</c:v>
                </c:pt>
                <c:pt idx="8">
                  <c:v>16.786079836233348</c:v>
                </c:pt>
                <c:pt idx="9">
                  <c:v>6.7484662576687171</c:v>
                </c:pt>
                <c:pt idx="10">
                  <c:v>-5.2545155993431791</c:v>
                </c:pt>
                <c:pt idx="11">
                  <c:v>10.658578856152513</c:v>
                </c:pt>
                <c:pt idx="12">
                  <c:v>-3.3672670321065024</c:v>
                </c:pt>
                <c:pt idx="13">
                  <c:v>-12.398703403565648</c:v>
                </c:pt>
                <c:pt idx="14">
                  <c:v>2.6827012025901986</c:v>
                </c:pt>
                <c:pt idx="15">
                  <c:v>-12.522522522522529</c:v>
                </c:pt>
                <c:pt idx="16">
                  <c:v>6.1791967044284357</c:v>
                </c:pt>
                <c:pt idx="17">
                  <c:v>-3.0067895247332665</c:v>
                </c:pt>
                <c:pt idx="18">
                  <c:v>16.700000000000003</c:v>
                </c:pt>
                <c:pt idx="19">
                  <c:v>-2.3136246786632397</c:v>
                </c:pt>
                <c:pt idx="20">
                  <c:v>11.228070175438587</c:v>
                </c:pt>
                <c:pt idx="21">
                  <c:v>12.066246056782326</c:v>
                </c:pt>
                <c:pt idx="22">
                  <c:v>8.3743842364532028</c:v>
                </c:pt>
                <c:pt idx="23">
                  <c:v>7.6623376623376593</c:v>
                </c:pt>
                <c:pt idx="24">
                  <c:v>18.576598311218319</c:v>
                </c:pt>
                <c:pt idx="25">
                  <c:v>14.445574771108859</c:v>
                </c:pt>
                <c:pt idx="26">
                  <c:v>-3.0222222222222261</c:v>
                </c:pt>
                <c:pt idx="27">
                  <c:v>0.91659028414299293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B2-40A4-9656-4354A1C9C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1504"/>
        <c:axId val="-58096400"/>
      </c:lineChart>
      <c:dateAx>
        <c:axId val="-580915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640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1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ANNUAL_INDEXES_WEIGHTS!$C$1</c:f>
              <c:strCache>
                <c:ptCount val="1"/>
                <c:pt idx="0">
                  <c:v>Other Cayman Islands
Index (2015=100)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ANNUAL_INDEXES_WEIGHTS!$C$2:$C$30</c:f>
              <c:numCache>
                <c:formatCode>0.0</c:formatCode>
                <c:ptCount val="29"/>
                <c:pt idx="0">
                  <c:v>65.420386103094501</c:v>
                </c:pt>
                <c:pt idx="1">
                  <c:v>76.840954535323306</c:v>
                </c:pt>
                <c:pt idx="2">
                  <c:v>81.442690602850604</c:v>
                </c:pt>
                <c:pt idx="3">
                  <c:v>78.039507026048</c:v>
                </c:pt>
                <c:pt idx="4">
                  <c:v>76.470825386231098</c:v>
                </c:pt>
                <c:pt idx="5">
                  <c:v>90.041702483097893</c:v>
                </c:pt>
                <c:pt idx="6">
                  <c:v>96.223023401629206</c:v>
                </c:pt>
                <c:pt idx="7">
                  <c:v>97.720980143720496</c:v>
                </c:pt>
                <c:pt idx="8">
                  <c:v>114.12232191732301</c:v>
                </c:pt>
                <c:pt idx="9">
                  <c:v>121.848476268729</c:v>
                </c:pt>
                <c:pt idx="10">
                  <c:v>115.35514313618999</c:v>
                </c:pt>
                <c:pt idx="11">
                  <c:v>127.72906950724099</c:v>
                </c:pt>
                <c:pt idx="12">
                  <c:v>123.41592176002401</c:v>
                </c:pt>
                <c:pt idx="13">
                  <c:v>108.072861469865</c:v>
                </c:pt>
                <c:pt idx="14">
                  <c:v>110.953626707303</c:v>
                </c:pt>
                <c:pt idx="15">
                  <c:v>97.100982276987196</c:v>
                </c:pt>
                <c:pt idx="16">
                  <c:v>103.073665566925</c:v>
                </c:pt>
                <c:pt idx="17">
                  <c:v>100</c:v>
                </c:pt>
                <c:pt idx="18">
                  <c:v>116.682880725557</c:v>
                </c:pt>
                <c:pt idx="19">
                  <c:v>114.04290574216699</c:v>
                </c:pt>
                <c:pt idx="20">
                  <c:v>126.79525764807801</c:v>
                </c:pt>
                <c:pt idx="21">
                  <c:v>142.08698667985101</c:v>
                </c:pt>
                <c:pt idx="22">
                  <c:v>153.999836545254</c:v>
                </c:pt>
                <c:pt idx="23">
                  <c:v>165.753368494254</c:v>
                </c:pt>
                <c:pt idx="24">
                  <c:v>196.60133481806099</c:v>
                </c:pt>
                <c:pt idx="25">
                  <c:v>224.95296309866001</c:v>
                </c:pt>
                <c:pt idx="26">
                  <c:v>218.20856963191699</c:v>
                </c:pt>
                <c:pt idx="27">
                  <c:v>220.219022763526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82-4E39-B983-C4B217B0D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5408"/>
        <c:axId val="-58319216"/>
      </c:lineChart>
      <c:dateAx>
        <c:axId val="-583154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921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921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ANNUAL_INDEXES_WEIGHTS!$S$1</c:f>
              <c:strCache>
                <c:ptCount val="1"/>
                <c:pt idx="0">
                  <c:v>George Town
Rate (annual)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ANNUAL_INDEXES_WEIGHTS!$S$2:$S$30</c:f>
              <c:numCache>
                <c:formatCode>0.0</c:formatCode>
                <c:ptCount val="29"/>
                <c:pt idx="1">
                  <c:v>10.016420361247945</c:v>
                </c:pt>
                <c:pt idx="2">
                  <c:v>1.0447761194029903</c:v>
                </c:pt>
                <c:pt idx="3">
                  <c:v>-2.215657311669128</c:v>
                </c:pt>
                <c:pt idx="4">
                  <c:v>2.2658610271903301</c:v>
                </c:pt>
                <c:pt idx="5">
                  <c:v>4.5790251107828528</c:v>
                </c:pt>
                <c:pt idx="6">
                  <c:v>8.4745762711864394</c:v>
                </c:pt>
                <c:pt idx="7">
                  <c:v>9.8958333333333481</c:v>
                </c:pt>
                <c:pt idx="8">
                  <c:v>16.943127962085303</c:v>
                </c:pt>
                <c:pt idx="9">
                  <c:v>3.3434650455927084</c:v>
                </c:pt>
                <c:pt idx="10">
                  <c:v>0.58823529411764497</c:v>
                </c:pt>
                <c:pt idx="11">
                  <c:v>3.1189083820662766</c:v>
                </c:pt>
                <c:pt idx="12">
                  <c:v>-4.5368620037807172</c:v>
                </c:pt>
                <c:pt idx="13">
                  <c:v>-8.4158415841584127</c:v>
                </c:pt>
                <c:pt idx="14">
                  <c:v>3.6756756756756825</c:v>
                </c:pt>
                <c:pt idx="15">
                  <c:v>0.72992700729925808</c:v>
                </c:pt>
                <c:pt idx="16">
                  <c:v>2.6915113871635699</c:v>
                </c:pt>
                <c:pt idx="17">
                  <c:v>0.80645161290322509</c:v>
                </c:pt>
                <c:pt idx="18">
                  <c:v>1.2000000000000011</c:v>
                </c:pt>
                <c:pt idx="19">
                  <c:v>5.3359683794466317</c:v>
                </c:pt>
                <c:pt idx="20">
                  <c:v>17.448405253283305</c:v>
                </c:pt>
                <c:pt idx="21">
                  <c:v>17.092651757188481</c:v>
                </c:pt>
                <c:pt idx="22">
                  <c:v>7.0941336971350744</c:v>
                </c:pt>
                <c:pt idx="23">
                  <c:v>15.414012738853501</c:v>
                </c:pt>
                <c:pt idx="24">
                  <c:v>17.604856512141275</c:v>
                </c:pt>
                <c:pt idx="25">
                  <c:v>11.872360394181136</c:v>
                </c:pt>
                <c:pt idx="26">
                  <c:v>2.8523489932885893</c:v>
                </c:pt>
                <c:pt idx="27">
                  <c:v>1.3866231647634564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78-4B6E-8202-92C270A683B3}"/>
            </c:ext>
          </c:extLst>
        </c:ser>
        <c:ser>
          <c:idx val="1"/>
          <c:order val="1"/>
          <c:tx>
            <c:strRef>
              <c:f>ANNUAL_INDEXES_WEIGHTS!$T$1</c:f>
              <c:strCache>
                <c:ptCount val="1"/>
                <c:pt idx="0">
                  <c:v>Other Cayman Islands
Rate (annual)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ANNUAL_INDEXES_WEIGHTS!$T$2:$T$30</c:f>
              <c:numCache>
                <c:formatCode>0.0</c:formatCode>
                <c:ptCount val="29"/>
                <c:pt idx="1">
                  <c:v>17.431192660550444</c:v>
                </c:pt>
                <c:pt idx="2">
                  <c:v>5.9895833333333481</c:v>
                </c:pt>
                <c:pt idx="3">
                  <c:v>-4.1769041769041841</c:v>
                </c:pt>
                <c:pt idx="4">
                  <c:v>-1.9230769230769273</c:v>
                </c:pt>
                <c:pt idx="5">
                  <c:v>17.647058823529417</c:v>
                </c:pt>
                <c:pt idx="6">
                  <c:v>6.8888888888888999</c:v>
                </c:pt>
                <c:pt idx="7">
                  <c:v>1.5592515592515621</c:v>
                </c:pt>
                <c:pt idx="8">
                  <c:v>16.786079836233348</c:v>
                </c:pt>
                <c:pt idx="9">
                  <c:v>6.7484662576687171</c:v>
                </c:pt>
                <c:pt idx="10">
                  <c:v>-5.2545155993431791</c:v>
                </c:pt>
                <c:pt idx="11">
                  <c:v>10.658578856152513</c:v>
                </c:pt>
                <c:pt idx="12">
                  <c:v>-3.3672670321065024</c:v>
                </c:pt>
                <c:pt idx="13">
                  <c:v>-12.398703403565648</c:v>
                </c:pt>
                <c:pt idx="14">
                  <c:v>2.6827012025901986</c:v>
                </c:pt>
                <c:pt idx="15">
                  <c:v>-12.522522522522529</c:v>
                </c:pt>
                <c:pt idx="16">
                  <c:v>6.1791967044284357</c:v>
                </c:pt>
                <c:pt idx="17">
                  <c:v>-3.0067895247332665</c:v>
                </c:pt>
                <c:pt idx="18">
                  <c:v>16.700000000000003</c:v>
                </c:pt>
                <c:pt idx="19">
                  <c:v>-2.3136246786632397</c:v>
                </c:pt>
                <c:pt idx="20">
                  <c:v>11.228070175438587</c:v>
                </c:pt>
                <c:pt idx="21">
                  <c:v>12.066246056782326</c:v>
                </c:pt>
                <c:pt idx="22">
                  <c:v>8.3743842364532028</c:v>
                </c:pt>
                <c:pt idx="23">
                  <c:v>7.6623376623376593</c:v>
                </c:pt>
                <c:pt idx="24">
                  <c:v>18.576598311218319</c:v>
                </c:pt>
                <c:pt idx="25">
                  <c:v>14.445574771108859</c:v>
                </c:pt>
                <c:pt idx="26">
                  <c:v>-3.0222222222222261</c:v>
                </c:pt>
                <c:pt idx="27">
                  <c:v>0.91659028414299293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78-4B6E-8202-92C270A683B3}"/>
            </c:ext>
          </c:extLst>
        </c:ser>
        <c:ser>
          <c:idx val="2"/>
          <c:order val="2"/>
          <c:tx>
            <c:strRef>
              <c:f>ANNUAL_INDEXES_WEIGHTS!$U$1</c:f>
              <c:strCache>
                <c:ptCount val="1"/>
                <c:pt idx="0">
                  <c:v>Seven Mile Beach
Rate (annual)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ANNUAL_INDEXES_WEIGHTS!$U$2:$U$30</c:f>
              <c:numCache>
                <c:formatCode>0.0</c:formatCode>
                <c:ptCount val="29"/>
                <c:pt idx="1">
                  <c:v>0.99502487562188602</c:v>
                </c:pt>
                <c:pt idx="2">
                  <c:v>6.8965517241379226</c:v>
                </c:pt>
                <c:pt idx="3">
                  <c:v>-5.6835637480798678</c:v>
                </c:pt>
                <c:pt idx="4">
                  <c:v>2.4429967426710109</c:v>
                </c:pt>
                <c:pt idx="5">
                  <c:v>-2.0667726550079424</c:v>
                </c:pt>
                <c:pt idx="6">
                  <c:v>5.0324675324675328</c:v>
                </c:pt>
                <c:pt idx="7">
                  <c:v>25.038639876352399</c:v>
                </c:pt>
                <c:pt idx="8">
                  <c:v>19.159456118665009</c:v>
                </c:pt>
                <c:pt idx="9">
                  <c:v>3.4232365145228094</c:v>
                </c:pt>
                <c:pt idx="10">
                  <c:v>-2.6078234704112413</c:v>
                </c:pt>
                <c:pt idx="11">
                  <c:v>0.41194644696189719</c:v>
                </c:pt>
                <c:pt idx="12">
                  <c:v>0.92307692307693756</c:v>
                </c:pt>
                <c:pt idx="13">
                  <c:v>3.7601626016259937</c:v>
                </c:pt>
                <c:pt idx="14">
                  <c:v>1.9588638589618013</c:v>
                </c:pt>
                <c:pt idx="15">
                  <c:v>-7.5888568683957658</c:v>
                </c:pt>
                <c:pt idx="16">
                  <c:v>-0.62370062370062929</c:v>
                </c:pt>
                <c:pt idx="17">
                  <c:v>4.6025104602510414</c:v>
                </c:pt>
                <c:pt idx="18">
                  <c:v>11.400000000000009</c:v>
                </c:pt>
                <c:pt idx="19">
                  <c:v>46.319569120287255</c:v>
                </c:pt>
                <c:pt idx="20">
                  <c:v>2.9447852760736248</c:v>
                </c:pt>
                <c:pt idx="21">
                  <c:v>39.928486293206198</c:v>
                </c:pt>
                <c:pt idx="22">
                  <c:v>2.8534923339011975</c:v>
                </c:pt>
                <c:pt idx="23">
                  <c:v>-2.9399585921325078</c:v>
                </c:pt>
                <c:pt idx="24">
                  <c:v>25.298634812286693</c:v>
                </c:pt>
                <c:pt idx="25">
                  <c:v>3.404834865509021</c:v>
                </c:pt>
                <c:pt idx="26">
                  <c:v>2.7000329272308221</c:v>
                </c:pt>
                <c:pt idx="27">
                  <c:v>-10.965052901571015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78-4B6E-8202-92C270A683B3}"/>
            </c:ext>
          </c:extLst>
        </c:ser>
        <c:ser>
          <c:idx val="3"/>
          <c:order val="3"/>
          <c:tx>
            <c:strRef>
              <c:f>ANNUAL_INDEXES_WEIGHTS!$V$1</c:f>
              <c:strCache>
                <c:ptCount val="1"/>
                <c:pt idx="0">
                  <c:v>West Bay
Rate (annual)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ANNUAL_INDEXES_WEIGHTS!$V$2:$V$30</c:f>
              <c:numCache>
                <c:formatCode>0.0</c:formatCode>
                <c:ptCount val="29"/>
                <c:pt idx="1">
                  <c:v>1.4084507042253502</c:v>
                </c:pt>
                <c:pt idx="2">
                  <c:v>34.375</c:v>
                </c:pt>
                <c:pt idx="3">
                  <c:v>-6.5891472868217171</c:v>
                </c:pt>
                <c:pt idx="4">
                  <c:v>-4.979253112033188</c:v>
                </c:pt>
                <c:pt idx="5">
                  <c:v>11.062590975254727</c:v>
                </c:pt>
                <c:pt idx="6">
                  <c:v>-2.752293577981646</c:v>
                </c:pt>
                <c:pt idx="7">
                  <c:v>16.846361185983817</c:v>
                </c:pt>
                <c:pt idx="8">
                  <c:v>13.610149942329874</c:v>
                </c:pt>
                <c:pt idx="9">
                  <c:v>-9.3401015228426481</c:v>
                </c:pt>
                <c:pt idx="10">
                  <c:v>10.302351623740202</c:v>
                </c:pt>
                <c:pt idx="11">
                  <c:v>-3.8578680203045668</c:v>
                </c:pt>
                <c:pt idx="12">
                  <c:v>18.585005279831044</c:v>
                </c:pt>
                <c:pt idx="13">
                  <c:v>-13.000890471950132</c:v>
                </c:pt>
                <c:pt idx="14">
                  <c:v>-1.3306038894575156</c:v>
                </c:pt>
                <c:pt idx="15">
                  <c:v>-1.1410788381742809</c:v>
                </c:pt>
                <c:pt idx="16">
                  <c:v>1.0493179433368249</c:v>
                </c:pt>
                <c:pt idx="17">
                  <c:v>3.8421599169262688</c:v>
                </c:pt>
                <c:pt idx="18">
                  <c:v>11.099999999999998</c:v>
                </c:pt>
                <c:pt idx="19">
                  <c:v>-1.1701170117011661</c:v>
                </c:pt>
                <c:pt idx="20">
                  <c:v>14.298724954462671</c:v>
                </c:pt>
                <c:pt idx="21">
                  <c:v>10.039840637450204</c:v>
                </c:pt>
                <c:pt idx="22">
                  <c:v>25.923244026068069</c:v>
                </c:pt>
                <c:pt idx="23">
                  <c:v>6.4404830362277066</c:v>
                </c:pt>
                <c:pt idx="24">
                  <c:v>26.580226904376026</c:v>
                </c:pt>
                <c:pt idx="25">
                  <c:v>1.9206145966709443</c:v>
                </c:pt>
                <c:pt idx="26">
                  <c:v>10.469011725293132</c:v>
                </c:pt>
                <c:pt idx="27">
                  <c:v>12.054586808188027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78-4B6E-8202-92C270A683B3}"/>
            </c:ext>
          </c:extLst>
        </c:ser>
        <c:ser>
          <c:idx val="4"/>
          <c:order val="4"/>
          <c:tx>
            <c:strRef>
              <c:f>ANNUAL_INDEXES_WEIGHTS!$W$1</c:f>
              <c:strCache>
                <c:ptCount val="1"/>
                <c:pt idx="0">
                  <c:v>Total Cayman Islands
Rate (annual)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ANNUAL_INDEXES_WEIGHTS!$W$2:$W$30</c:f>
              <c:numCache>
                <c:formatCode>0.0</c:formatCode>
                <c:ptCount val="29"/>
                <c:pt idx="1">
                  <c:v>4.8309178743961345</c:v>
                </c:pt>
                <c:pt idx="2">
                  <c:v>6.9124423963133674</c:v>
                </c:pt>
                <c:pt idx="3">
                  <c:v>-4.5977011494252711</c:v>
                </c:pt>
                <c:pt idx="4">
                  <c:v>1.6566265060240948</c:v>
                </c:pt>
                <c:pt idx="5">
                  <c:v>3.1111111111111089</c:v>
                </c:pt>
                <c:pt idx="6">
                  <c:v>5.7471264367816133</c:v>
                </c:pt>
                <c:pt idx="7">
                  <c:v>14.945652173913038</c:v>
                </c:pt>
                <c:pt idx="8">
                  <c:v>17.139479905437362</c:v>
                </c:pt>
                <c:pt idx="9">
                  <c:v>2.2199798183652808</c:v>
                </c:pt>
                <c:pt idx="10">
                  <c:v>-0.39486673247778326</c:v>
                </c:pt>
                <c:pt idx="11">
                  <c:v>1.9821605550049526</c:v>
                </c:pt>
                <c:pt idx="12">
                  <c:v>0.19436345966956647</c:v>
                </c:pt>
                <c:pt idx="13">
                  <c:v>-4.5586808923375299</c:v>
                </c:pt>
                <c:pt idx="14">
                  <c:v>2.3373983739837456</c:v>
                </c:pt>
                <c:pt idx="15">
                  <c:v>-4.5680238331678336</c:v>
                </c:pt>
                <c:pt idx="16">
                  <c:v>1.1446409989594342</c:v>
                </c:pt>
                <c:pt idx="17">
                  <c:v>2.8806584362139898</c:v>
                </c:pt>
                <c:pt idx="18">
                  <c:v>8.2999999999999972</c:v>
                </c:pt>
                <c:pt idx="19">
                  <c:v>25.300092336103418</c:v>
                </c:pt>
                <c:pt idx="20">
                  <c:v>9.5062638172439318</c:v>
                </c:pt>
                <c:pt idx="21">
                  <c:v>27.119784656796785</c:v>
                </c:pt>
                <c:pt idx="22">
                  <c:v>6.8290100582318658</c:v>
                </c:pt>
                <c:pt idx="23">
                  <c:v>5.1536174430128812</c:v>
                </c:pt>
                <c:pt idx="24">
                  <c:v>22.054665409990591</c:v>
                </c:pt>
                <c:pt idx="25">
                  <c:v>7.2200772200772256</c:v>
                </c:pt>
                <c:pt idx="26">
                  <c:v>3.2409074540871385</c:v>
                </c:pt>
                <c:pt idx="27">
                  <c:v>-1.3603069410533575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578-4B6E-8202-92C270A68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365536"/>
        <c:axId val="-59364992"/>
      </c:lineChart>
      <c:dateAx>
        <c:axId val="-593655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499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36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ANNUAL_INDEXES_WEIGHTS!$B$1</c:f>
              <c:strCache>
                <c:ptCount val="1"/>
                <c:pt idx="0">
                  <c:v>George Town
Index (2015=100)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ANNUAL_INDEXES_WEIGHTS!$B$2:$B$30</c:f>
              <c:numCache>
                <c:formatCode>0.0</c:formatCode>
                <c:ptCount val="29"/>
                <c:pt idx="0">
                  <c:v>60.879526937341303</c:v>
                </c:pt>
                <c:pt idx="1">
                  <c:v>66.970607105605794</c:v>
                </c:pt>
                <c:pt idx="2">
                  <c:v>67.653307611974796</c:v>
                </c:pt>
                <c:pt idx="3">
                  <c:v>66.158367191556195</c:v>
                </c:pt>
                <c:pt idx="4">
                  <c:v>67.671832637204304</c:v>
                </c:pt>
                <c:pt idx="5">
                  <c:v>70.7907346892936</c:v>
                </c:pt>
                <c:pt idx="6">
                  <c:v>76.805195556558303</c:v>
                </c:pt>
                <c:pt idx="7">
                  <c:v>84.4117621359336</c:v>
                </c:pt>
                <c:pt idx="8">
                  <c:v>98.695895945524896</c:v>
                </c:pt>
                <c:pt idx="9">
                  <c:v>102.03279937792099</c:v>
                </c:pt>
                <c:pt idx="10">
                  <c:v>102.613471204829</c:v>
                </c:pt>
                <c:pt idx="11">
                  <c:v>105.825966827724</c:v>
                </c:pt>
                <c:pt idx="12">
                  <c:v>100.984813368858</c:v>
                </c:pt>
                <c:pt idx="13">
                  <c:v>92.4557232298</c:v>
                </c:pt>
                <c:pt idx="14">
                  <c:v>95.898725214478802</c:v>
                </c:pt>
                <c:pt idx="15">
                  <c:v>96.561439448926095</c:v>
                </c:pt>
                <c:pt idx="16">
                  <c:v>99.2463240954025</c:v>
                </c:pt>
                <c:pt idx="17">
                  <c:v>100</c:v>
                </c:pt>
                <c:pt idx="18">
                  <c:v>101.18733306183999</c:v>
                </c:pt>
                <c:pt idx="19">
                  <c:v>106.634629724216</c:v>
                </c:pt>
                <c:pt idx="20">
                  <c:v>125.167655390158</c:v>
                </c:pt>
                <c:pt idx="21">
                  <c:v>146.598346074668</c:v>
                </c:pt>
                <c:pt idx="22">
                  <c:v>156.95710045386801</c:v>
                </c:pt>
                <c:pt idx="23">
                  <c:v>181.19731432017699</c:v>
                </c:pt>
                <c:pt idx="24">
                  <c:v>213.11812852118899</c:v>
                </c:pt>
                <c:pt idx="25">
                  <c:v>238.43877679216899</c:v>
                </c:pt>
                <c:pt idx="26">
                  <c:v>245.15104112240601</c:v>
                </c:pt>
                <c:pt idx="27">
                  <c:v>248.644040806551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6A-4522-A236-0A73D8B5E892}"/>
            </c:ext>
          </c:extLst>
        </c:ser>
        <c:ser>
          <c:idx val="1"/>
          <c:order val="1"/>
          <c:tx>
            <c:strRef>
              <c:f>ANNUAL_INDEXES_WEIGHTS!$C$1</c:f>
              <c:strCache>
                <c:ptCount val="1"/>
                <c:pt idx="0">
                  <c:v>Other Cayman Islands
Index (2015=100)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ANNUAL_INDEXES_WEIGHTS!$C$2:$C$30</c:f>
              <c:numCache>
                <c:formatCode>0.0</c:formatCode>
                <c:ptCount val="29"/>
                <c:pt idx="0">
                  <c:v>65.420386103094501</c:v>
                </c:pt>
                <c:pt idx="1">
                  <c:v>76.840954535323306</c:v>
                </c:pt>
                <c:pt idx="2">
                  <c:v>81.442690602850604</c:v>
                </c:pt>
                <c:pt idx="3">
                  <c:v>78.039507026048</c:v>
                </c:pt>
                <c:pt idx="4">
                  <c:v>76.470825386231098</c:v>
                </c:pt>
                <c:pt idx="5">
                  <c:v>90.041702483097893</c:v>
                </c:pt>
                <c:pt idx="6">
                  <c:v>96.223023401629206</c:v>
                </c:pt>
                <c:pt idx="7">
                  <c:v>97.720980143720496</c:v>
                </c:pt>
                <c:pt idx="8">
                  <c:v>114.12232191732301</c:v>
                </c:pt>
                <c:pt idx="9">
                  <c:v>121.848476268729</c:v>
                </c:pt>
                <c:pt idx="10">
                  <c:v>115.35514313618999</c:v>
                </c:pt>
                <c:pt idx="11">
                  <c:v>127.72906950724099</c:v>
                </c:pt>
                <c:pt idx="12">
                  <c:v>123.41592176002401</c:v>
                </c:pt>
                <c:pt idx="13">
                  <c:v>108.072861469865</c:v>
                </c:pt>
                <c:pt idx="14">
                  <c:v>110.953626707303</c:v>
                </c:pt>
                <c:pt idx="15">
                  <c:v>97.100982276987196</c:v>
                </c:pt>
                <c:pt idx="16">
                  <c:v>103.073665566925</c:v>
                </c:pt>
                <c:pt idx="17">
                  <c:v>100</c:v>
                </c:pt>
                <c:pt idx="18">
                  <c:v>116.682880725557</c:v>
                </c:pt>
                <c:pt idx="19">
                  <c:v>114.04290574216699</c:v>
                </c:pt>
                <c:pt idx="20">
                  <c:v>126.79525764807801</c:v>
                </c:pt>
                <c:pt idx="21">
                  <c:v>142.08698667985101</c:v>
                </c:pt>
                <c:pt idx="22">
                  <c:v>153.999836545254</c:v>
                </c:pt>
                <c:pt idx="23">
                  <c:v>165.753368494254</c:v>
                </c:pt>
                <c:pt idx="24">
                  <c:v>196.60133481806099</c:v>
                </c:pt>
                <c:pt idx="25">
                  <c:v>224.95296309866001</c:v>
                </c:pt>
                <c:pt idx="26">
                  <c:v>218.20856963191699</c:v>
                </c:pt>
                <c:pt idx="27">
                  <c:v>220.219022763526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6A-4522-A236-0A73D8B5E892}"/>
            </c:ext>
          </c:extLst>
        </c:ser>
        <c:ser>
          <c:idx val="2"/>
          <c:order val="2"/>
          <c:tx>
            <c:strRef>
              <c:f>ANNUAL_INDEXES_WEIGHTS!$D$1</c:f>
              <c:strCache>
                <c:ptCount val="1"/>
                <c:pt idx="0">
                  <c:v>Seven Mile Beach
Index (2015=100)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ANNUAL_INDEXES_WEIGHTS!$D$2:$D$30</c:f>
              <c:numCache>
                <c:formatCode>0.0</c:formatCode>
                <c:ptCount val="29"/>
                <c:pt idx="0">
                  <c:v>60.344736369582201</c:v>
                </c:pt>
                <c:pt idx="1">
                  <c:v>60.883916065418603</c:v>
                </c:pt>
                <c:pt idx="2">
                  <c:v>65.092705597155202</c:v>
                </c:pt>
                <c:pt idx="3">
                  <c:v>61.368906819934701</c:v>
                </c:pt>
                <c:pt idx="4">
                  <c:v>62.8619544821955</c:v>
                </c:pt>
                <c:pt idx="5">
                  <c:v>61.599455721178401</c:v>
                </c:pt>
                <c:pt idx="6">
                  <c:v>64.745128670409898</c:v>
                </c:pt>
                <c:pt idx="7">
                  <c:v>80.925942436584194</c:v>
                </c:pt>
                <c:pt idx="8">
                  <c:v>96.367723021323101</c:v>
                </c:pt>
                <c:pt idx="9">
                  <c:v>99.702641583915906</c:v>
                </c:pt>
                <c:pt idx="10">
                  <c:v>97.080175831007494</c:v>
                </c:pt>
                <c:pt idx="11">
                  <c:v>97.501559500175702</c:v>
                </c:pt>
                <c:pt idx="12">
                  <c:v>98.400635634881098</c:v>
                </c:pt>
                <c:pt idx="13">
                  <c:v>102.07697808423499</c:v>
                </c:pt>
                <c:pt idx="14">
                  <c:v>104.055807377737</c:v>
                </c:pt>
                <c:pt idx="15">
                  <c:v>96.164415639245206</c:v>
                </c:pt>
                <c:pt idx="16">
                  <c:v>95.626830545453402</c:v>
                </c:pt>
                <c:pt idx="17">
                  <c:v>100</c:v>
                </c:pt>
                <c:pt idx="18">
                  <c:v>111.442158134726</c:v>
                </c:pt>
                <c:pt idx="19">
                  <c:v>162.98831058010001</c:v>
                </c:pt>
                <c:pt idx="20">
                  <c:v>167.77428595334399</c:v>
                </c:pt>
                <c:pt idx="21">
                  <c:v>234.76753010878701</c:v>
                </c:pt>
                <c:pt idx="22">
                  <c:v>241.49121566775801</c:v>
                </c:pt>
                <c:pt idx="23">
                  <c:v>234.400852925648</c:v>
                </c:pt>
                <c:pt idx="24">
                  <c:v>293.72315291045697</c:v>
                </c:pt>
                <c:pt idx="25">
                  <c:v>303.68648610647</c:v>
                </c:pt>
                <c:pt idx="26">
                  <c:v>311.89497199445202</c:v>
                </c:pt>
                <c:pt idx="27">
                  <c:v>277.74921769358298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6A-4522-A236-0A73D8B5E892}"/>
            </c:ext>
          </c:extLst>
        </c:ser>
        <c:ser>
          <c:idx val="3"/>
          <c:order val="3"/>
          <c:tx>
            <c:strRef>
              <c:f>ANNUAL_INDEXES_WEIGHTS!$E$1</c:f>
              <c:strCache>
                <c:ptCount val="1"/>
                <c:pt idx="0">
                  <c:v>West Bay
Index (2015=100)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ANNUAL_INDEXES_WEIGHTS!$E$2:$E$30</c:f>
              <c:numCache>
                <c:formatCode>0.0</c:formatCode>
                <c:ptCount val="29"/>
                <c:pt idx="0">
                  <c:v>56.778357363059101</c:v>
                </c:pt>
                <c:pt idx="1">
                  <c:v>57.635031407605503</c:v>
                </c:pt>
                <c:pt idx="2">
                  <c:v>77.430296860944196</c:v>
                </c:pt>
                <c:pt idx="3">
                  <c:v>72.2613738289418</c:v>
                </c:pt>
                <c:pt idx="4">
                  <c:v>68.662749825847897</c:v>
                </c:pt>
                <c:pt idx="5">
                  <c:v>76.3311840070551</c:v>
                </c:pt>
                <c:pt idx="6">
                  <c:v>74.208684052430598</c:v>
                </c:pt>
                <c:pt idx="7">
                  <c:v>86.743848147863005</c:v>
                </c:pt>
                <c:pt idx="8">
                  <c:v>98.517001280017695</c:v>
                </c:pt>
                <c:pt idx="9">
                  <c:v>89.340197864557098</c:v>
                </c:pt>
                <c:pt idx="10">
                  <c:v>98.528300064189807</c:v>
                </c:pt>
                <c:pt idx="11">
                  <c:v>94.659661121639701</c:v>
                </c:pt>
                <c:pt idx="12">
                  <c:v>112.33920171002001</c:v>
                </c:pt>
                <c:pt idx="13">
                  <c:v>97.704896492168999</c:v>
                </c:pt>
                <c:pt idx="14">
                  <c:v>96.425905963966201</c:v>
                </c:pt>
                <c:pt idx="15">
                  <c:v>95.317755452841595</c:v>
                </c:pt>
                <c:pt idx="16">
                  <c:v>96.296118677201804</c:v>
                </c:pt>
                <c:pt idx="17">
                  <c:v>100</c:v>
                </c:pt>
                <c:pt idx="18">
                  <c:v>111.11058780403199</c:v>
                </c:pt>
                <c:pt idx="19">
                  <c:v>109.775088117854</c:v>
                </c:pt>
                <c:pt idx="20">
                  <c:v>125.52688990905</c:v>
                </c:pt>
                <c:pt idx="21">
                  <c:v>138.09911952231101</c:v>
                </c:pt>
                <c:pt idx="22">
                  <c:v>173.94288270791299</c:v>
                </c:pt>
                <c:pt idx="23">
                  <c:v>185.08120157514199</c:v>
                </c:pt>
                <c:pt idx="24">
                  <c:v>234.301476058715</c:v>
                </c:pt>
                <c:pt idx="25">
                  <c:v>238.77411607462301</c:v>
                </c:pt>
                <c:pt idx="26">
                  <c:v>263.82691460784901</c:v>
                </c:pt>
                <c:pt idx="27">
                  <c:v>295.57490335639898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6A-4522-A236-0A73D8B5E892}"/>
            </c:ext>
          </c:extLst>
        </c:ser>
        <c:ser>
          <c:idx val="4"/>
          <c:order val="4"/>
          <c:tx>
            <c:strRef>
              <c:f>ANNUAL_INDEXES_WEIGHTS!$R$1</c:f>
              <c:strCache>
                <c:ptCount val="1"/>
                <c:pt idx="0">
                  <c:v>Total Cayman Islands
Index (2015=100)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ANNUAL_INDEXES_WEIGHTS!$R$2:$R$30</c:f>
              <c:numCache>
                <c:formatCode>0.0</c:formatCode>
                <c:ptCount val="29"/>
                <c:pt idx="0">
                  <c:v>62.135624097449103</c:v>
                </c:pt>
                <c:pt idx="1">
                  <c:v>65.087699231938856</c:v>
                </c:pt>
                <c:pt idx="2">
                  <c:v>69.600931965073343</c:v>
                </c:pt>
                <c:pt idx="3">
                  <c:v>66.444602548886763</c:v>
                </c:pt>
                <c:pt idx="4">
                  <c:v>67.450126830296398</c:v>
                </c:pt>
                <c:pt idx="5">
                  <c:v>69.573499306428445</c:v>
                </c:pt>
                <c:pt idx="6">
                  <c:v>73.608355326092322</c:v>
                </c:pt>
                <c:pt idx="7">
                  <c:v>84.603205342869188</c:v>
                </c:pt>
                <c:pt idx="8">
                  <c:v>99.128938746200049</c:v>
                </c:pt>
                <c:pt idx="9">
                  <c:v>101.32008872706656</c:v>
                </c:pt>
                <c:pt idx="10">
                  <c:v>100.87659898991174</c:v>
                </c:pt>
                <c:pt idx="11">
                  <c:v>102.87612324797806</c:v>
                </c:pt>
                <c:pt idx="12">
                  <c:v>103.09922620135053</c:v>
                </c:pt>
                <c:pt idx="13">
                  <c:v>98.387644263771932</c:v>
                </c:pt>
                <c:pt idx="14">
                  <c:v>100.71880114395717</c:v>
                </c:pt>
                <c:pt idx="15">
                  <c:v>96.061859231577699</c:v>
                </c:pt>
                <c:pt idx="16">
                  <c:v>97.178908610139487</c:v>
                </c:pt>
                <c:pt idx="17">
                  <c:v>100.00000000000001</c:v>
                </c:pt>
                <c:pt idx="18">
                  <c:v>108.27873839084789</c:v>
                </c:pt>
                <c:pt idx="19">
                  <c:v>135.72858558698684</c:v>
                </c:pt>
                <c:pt idx="20">
                  <c:v>148.57927425116569</c:v>
                </c:pt>
                <c:pt idx="21">
                  <c:v>188.90517964746297</c:v>
                </c:pt>
                <c:pt idx="22">
                  <c:v>201.78459357160099</c:v>
                </c:pt>
                <c:pt idx="23">
                  <c:v>212.18778308637988</c:v>
                </c:pt>
                <c:pt idx="24">
                  <c:v>258.95735391676811</c:v>
                </c:pt>
                <c:pt idx="25">
                  <c:v>277.74751483328561</c:v>
                </c:pt>
                <c:pt idx="26">
                  <c:v>286.67012673980321</c:v>
                </c:pt>
                <c:pt idx="27">
                  <c:v>282.81640805319739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6A-4522-A236-0A73D8B5E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367712"/>
        <c:axId val="-59362816"/>
      </c:lineChart>
      <c:dateAx>
        <c:axId val="-593677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281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36281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7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ANNUAL_INDEXES_WEIGHTS!$W$1</c:f>
              <c:strCache>
                <c:ptCount val="1"/>
                <c:pt idx="0">
                  <c:v>Total Cayman Islands
Rate (annual)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ANNUAL_INDEXES_WEIGHTS!$W$2:$W$30</c:f>
              <c:numCache>
                <c:formatCode>0.0</c:formatCode>
                <c:ptCount val="29"/>
                <c:pt idx="1">
                  <c:v>4.8309178743961345</c:v>
                </c:pt>
                <c:pt idx="2">
                  <c:v>6.9124423963133674</c:v>
                </c:pt>
                <c:pt idx="3">
                  <c:v>-4.5977011494252711</c:v>
                </c:pt>
                <c:pt idx="4">
                  <c:v>1.6566265060240948</c:v>
                </c:pt>
                <c:pt idx="5">
                  <c:v>3.1111111111111089</c:v>
                </c:pt>
                <c:pt idx="6">
                  <c:v>5.7471264367816133</c:v>
                </c:pt>
                <c:pt idx="7">
                  <c:v>14.945652173913038</c:v>
                </c:pt>
                <c:pt idx="8">
                  <c:v>17.139479905437362</c:v>
                </c:pt>
                <c:pt idx="9">
                  <c:v>2.2199798183652808</c:v>
                </c:pt>
                <c:pt idx="10">
                  <c:v>-0.39486673247778326</c:v>
                </c:pt>
                <c:pt idx="11">
                  <c:v>1.9821605550049526</c:v>
                </c:pt>
                <c:pt idx="12">
                  <c:v>0.19436345966956647</c:v>
                </c:pt>
                <c:pt idx="13">
                  <c:v>-4.5586808923375299</c:v>
                </c:pt>
                <c:pt idx="14">
                  <c:v>2.3373983739837456</c:v>
                </c:pt>
                <c:pt idx="15">
                  <c:v>-4.5680238331678336</c:v>
                </c:pt>
                <c:pt idx="16">
                  <c:v>1.1446409989594342</c:v>
                </c:pt>
                <c:pt idx="17">
                  <c:v>2.8806584362139898</c:v>
                </c:pt>
                <c:pt idx="18">
                  <c:v>8.2999999999999972</c:v>
                </c:pt>
                <c:pt idx="19">
                  <c:v>25.300092336103418</c:v>
                </c:pt>
                <c:pt idx="20">
                  <c:v>9.5062638172439318</c:v>
                </c:pt>
                <c:pt idx="21">
                  <c:v>27.119784656796785</c:v>
                </c:pt>
                <c:pt idx="22">
                  <c:v>6.8290100582318658</c:v>
                </c:pt>
                <c:pt idx="23">
                  <c:v>5.1536174430128812</c:v>
                </c:pt>
                <c:pt idx="24">
                  <c:v>22.054665409990591</c:v>
                </c:pt>
                <c:pt idx="25">
                  <c:v>7.2200772200772256</c:v>
                </c:pt>
                <c:pt idx="26">
                  <c:v>3.2409074540871385</c:v>
                </c:pt>
                <c:pt idx="27">
                  <c:v>-1.3603069410533575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7F-4F74-B2C7-E01CDDC50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071888"/>
        <c:axId val="-59071344"/>
      </c:lineChart>
      <c:dateAx>
        <c:axId val="-590718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134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ANNUAL_INDEXES_WEIGHTS!$R$1</c:f>
              <c:strCache>
                <c:ptCount val="1"/>
                <c:pt idx="0">
                  <c:v>Total Cayman Islands
Index (2015=100)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ANNUAL_INDEXES_WEIGHTS!$R$2:$R$30</c:f>
              <c:numCache>
                <c:formatCode>0.0</c:formatCode>
                <c:ptCount val="29"/>
                <c:pt idx="0">
                  <c:v>62.135624097449103</c:v>
                </c:pt>
                <c:pt idx="1">
                  <c:v>65.087699231938856</c:v>
                </c:pt>
                <c:pt idx="2">
                  <c:v>69.600931965073343</c:v>
                </c:pt>
                <c:pt idx="3">
                  <c:v>66.444602548886763</c:v>
                </c:pt>
                <c:pt idx="4">
                  <c:v>67.450126830296398</c:v>
                </c:pt>
                <c:pt idx="5">
                  <c:v>69.573499306428445</c:v>
                </c:pt>
                <c:pt idx="6">
                  <c:v>73.608355326092322</c:v>
                </c:pt>
                <c:pt idx="7">
                  <c:v>84.603205342869188</c:v>
                </c:pt>
                <c:pt idx="8">
                  <c:v>99.128938746200049</c:v>
                </c:pt>
                <c:pt idx="9">
                  <c:v>101.32008872706656</c:v>
                </c:pt>
                <c:pt idx="10">
                  <c:v>100.87659898991174</c:v>
                </c:pt>
                <c:pt idx="11">
                  <c:v>102.87612324797806</c:v>
                </c:pt>
                <c:pt idx="12">
                  <c:v>103.09922620135053</c:v>
                </c:pt>
                <c:pt idx="13">
                  <c:v>98.387644263771932</c:v>
                </c:pt>
                <c:pt idx="14">
                  <c:v>100.71880114395717</c:v>
                </c:pt>
                <c:pt idx="15">
                  <c:v>96.061859231577699</c:v>
                </c:pt>
                <c:pt idx="16">
                  <c:v>97.178908610139487</c:v>
                </c:pt>
                <c:pt idx="17">
                  <c:v>100.00000000000001</c:v>
                </c:pt>
                <c:pt idx="18">
                  <c:v>108.27873839084789</c:v>
                </c:pt>
                <c:pt idx="19">
                  <c:v>135.72858558698684</c:v>
                </c:pt>
                <c:pt idx="20">
                  <c:v>148.57927425116569</c:v>
                </c:pt>
                <c:pt idx="21">
                  <c:v>188.90517964746297</c:v>
                </c:pt>
                <c:pt idx="22">
                  <c:v>201.78459357160099</c:v>
                </c:pt>
                <c:pt idx="23">
                  <c:v>212.18778308637988</c:v>
                </c:pt>
                <c:pt idx="24">
                  <c:v>258.95735391676811</c:v>
                </c:pt>
                <c:pt idx="25">
                  <c:v>277.74751483328561</c:v>
                </c:pt>
                <c:pt idx="26">
                  <c:v>286.67012673980321</c:v>
                </c:pt>
                <c:pt idx="27">
                  <c:v>282.81640805319739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6C-4D2C-A7C8-063FC8D16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074064"/>
        <c:axId val="-59073520"/>
      </c:lineChart>
      <c:dateAx>
        <c:axId val="-5907406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352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3520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ANNUAL_INDEXES_WEIGHTS!$W$1</c:f>
              <c:strCache>
                <c:ptCount val="1"/>
                <c:pt idx="0">
                  <c:v>Total Cayman Islands
Rate (annual)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ANNUAL_INDEXES_WEIGHTS!$W$2:$W$30</c:f>
              <c:numCache>
                <c:formatCode>0.0</c:formatCode>
                <c:ptCount val="29"/>
                <c:pt idx="1">
                  <c:v>4.8309178743961345</c:v>
                </c:pt>
                <c:pt idx="2">
                  <c:v>6.9124423963133674</c:v>
                </c:pt>
                <c:pt idx="3">
                  <c:v>-4.5977011494252711</c:v>
                </c:pt>
                <c:pt idx="4">
                  <c:v>1.6566265060240948</c:v>
                </c:pt>
                <c:pt idx="5">
                  <c:v>3.1111111111111089</c:v>
                </c:pt>
                <c:pt idx="6">
                  <c:v>5.7471264367816133</c:v>
                </c:pt>
                <c:pt idx="7">
                  <c:v>14.945652173913038</c:v>
                </c:pt>
                <c:pt idx="8">
                  <c:v>17.139479905437362</c:v>
                </c:pt>
                <c:pt idx="9">
                  <c:v>2.2199798183652808</c:v>
                </c:pt>
                <c:pt idx="10">
                  <c:v>-0.39486673247778326</c:v>
                </c:pt>
                <c:pt idx="11">
                  <c:v>1.9821605550049526</c:v>
                </c:pt>
                <c:pt idx="12">
                  <c:v>0.19436345966956647</c:v>
                </c:pt>
                <c:pt idx="13">
                  <c:v>-4.5586808923375299</c:v>
                </c:pt>
                <c:pt idx="14">
                  <c:v>2.3373983739837456</c:v>
                </c:pt>
                <c:pt idx="15">
                  <c:v>-4.5680238331678336</c:v>
                </c:pt>
                <c:pt idx="16">
                  <c:v>1.1446409989594342</c:v>
                </c:pt>
                <c:pt idx="17">
                  <c:v>2.8806584362139898</c:v>
                </c:pt>
                <c:pt idx="18">
                  <c:v>8.2999999999999972</c:v>
                </c:pt>
                <c:pt idx="19">
                  <c:v>25.300092336103418</c:v>
                </c:pt>
                <c:pt idx="20">
                  <c:v>9.5062638172439318</c:v>
                </c:pt>
                <c:pt idx="21">
                  <c:v>27.119784656796785</c:v>
                </c:pt>
                <c:pt idx="22">
                  <c:v>6.8290100582318658</c:v>
                </c:pt>
                <c:pt idx="23">
                  <c:v>5.1536174430128812</c:v>
                </c:pt>
                <c:pt idx="24">
                  <c:v>22.054665409990591</c:v>
                </c:pt>
                <c:pt idx="25">
                  <c:v>7.2200772200772256</c:v>
                </c:pt>
                <c:pt idx="26">
                  <c:v>3.2409074540871385</c:v>
                </c:pt>
                <c:pt idx="27">
                  <c:v>-1.3603069410533575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BB-40FA-81D4-902EF15E9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071888"/>
        <c:axId val="-59071344"/>
      </c:lineChart>
      <c:dateAx>
        <c:axId val="-590718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134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6730883323128915E-2"/>
          <c:y val="1.8912529550827423E-2"/>
          <c:w val="0.90469166037789583"/>
          <c:h val="0.76295204234222491"/>
        </c:manualLayout>
      </c:layout>
      <c:lineChart>
        <c:grouping val="standard"/>
        <c:varyColors val="0"/>
        <c:ser>
          <c:idx val="4"/>
          <c:order val="0"/>
          <c:tx>
            <c:strRef>
              <c:f>ANNUAL_INDEXES_WEIGHTS!$R$1</c:f>
              <c:strCache>
                <c:ptCount val="1"/>
                <c:pt idx="0">
                  <c:v>Total Cayman Islands
Index (2015=100)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ANNUAL_INDEXES_WEIGHTS!$R$2:$R$30</c:f>
              <c:numCache>
                <c:formatCode>0.0</c:formatCode>
                <c:ptCount val="29"/>
                <c:pt idx="0">
                  <c:v>62.135624097449103</c:v>
                </c:pt>
                <c:pt idx="1">
                  <c:v>65.087699231938856</c:v>
                </c:pt>
                <c:pt idx="2">
                  <c:v>69.600931965073343</c:v>
                </c:pt>
                <c:pt idx="3">
                  <c:v>66.444602548886763</c:v>
                </c:pt>
                <c:pt idx="4">
                  <c:v>67.450126830296398</c:v>
                </c:pt>
                <c:pt idx="5">
                  <c:v>69.573499306428445</c:v>
                </c:pt>
                <c:pt idx="6">
                  <c:v>73.608355326092322</c:v>
                </c:pt>
                <c:pt idx="7">
                  <c:v>84.603205342869188</c:v>
                </c:pt>
                <c:pt idx="8">
                  <c:v>99.128938746200049</c:v>
                </c:pt>
                <c:pt idx="9">
                  <c:v>101.32008872706656</c:v>
                </c:pt>
                <c:pt idx="10">
                  <c:v>100.87659898991174</c:v>
                </c:pt>
                <c:pt idx="11">
                  <c:v>102.87612324797806</c:v>
                </c:pt>
                <c:pt idx="12">
                  <c:v>103.09922620135053</c:v>
                </c:pt>
                <c:pt idx="13">
                  <c:v>98.387644263771932</c:v>
                </c:pt>
                <c:pt idx="14">
                  <c:v>100.71880114395717</c:v>
                </c:pt>
                <c:pt idx="15">
                  <c:v>96.061859231577699</c:v>
                </c:pt>
                <c:pt idx="16">
                  <c:v>97.178908610139487</c:v>
                </c:pt>
                <c:pt idx="17">
                  <c:v>100.00000000000001</c:v>
                </c:pt>
                <c:pt idx="18">
                  <c:v>108.27873839084789</c:v>
                </c:pt>
                <c:pt idx="19">
                  <c:v>135.72858558698684</c:v>
                </c:pt>
                <c:pt idx="20">
                  <c:v>148.57927425116569</c:v>
                </c:pt>
                <c:pt idx="21">
                  <c:v>188.90517964746297</c:v>
                </c:pt>
                <c:pt idx="22">
                  <c:v>201.78459357160099</c:v>
                </c:pt>
                <c:pt idx="23">
                  <c:v>212.18778308637988</c:v>
                </c:pt>
                <c:pt idx="24">
                  <c:v>258.95735391676811</c:v>
                </c:pt>
                <c:pt idx="25">
                  <c:v>277.74751483328561</c:v>
                </c:pt>
                <c:pt idx="26">
                  <c:v>286.67012673980321</c:v>
                </c:pt>
                <c:pt idx="27">
                  <c:v>282.81640805319739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E4-47B5-BF63-A8EF0B622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074064"/>
        <c:axId val="-59073520"/>
      </c:lineChart>
      <c:dateAx>
        <c:axId val="-5907406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352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3520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QUARTERLY_INDEX_GEORGE_TOWN!$D$1</c:f>
              <c:strCache>
                <c:ptCount val="1"/>
                <c:pt idx="0">
                  <c:v>George Town
Rate (quarterly)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QUARTERLY_INDEX_GEORGE_TOWN!$A$2:$A$117</c:f>
              <c:numCache>
                <c:formatCode>m/d/yyyy</c:formatCode>
                <c:ptCount val="116"/>
                <c:pt idx="0">
                  <c:v>35796</c:v>
                </c:pt>
                <c:pt idx="1">
                  <c:v>35886</c:v>
                </c:pt>
                <c:pt idx="2">
                  <c:v>35977</c:v>
                </c:pt>
                <c:pt idx="3">
                  <c:v>36069</c:v>
                </c:pt>
                <c:pt idx="4">
                  <c:v>36161</c:v>
                </c:pt>
                <c:pt idx="5">
                  <c:v>36251</c:v>
                </c:pt>
                <c:pt idx="6">
                  <c:v>36342</c:v>
                </c:pt>
                <c:pt idx="7">
                  <c:v>36434</c:v>
                </c:pt>
                <c:pt idx="8">
                  <c:v>36526</c:v>
                </c:pt>
                <c:pt idx="9">
                  <c:v>36617</c:v>
                </c:pt>
                <c:pt idx="10">
                  <c:v>36708</c:v>
                </c:pt>
                <c:pt idx="11">
                  <c:v>36800</c:v>
                </c:pt>
                <c:pt idx="12">
                  <c:v>36892</c:v>
                </c:pt>
                <c:pt idx="13">
                  <c:v>36982</c:v>
                </c:pt>
                <c:pt idx="14">
                  <c:v>37073</c:v>
                </c:pt>
                <c:pt idx="15">
                  <c:v>37165</c:v>
                </c:pt>
                <c:pt idx="16">
                  <c:v>37257</c:v>
                </c:pt>
                <c:pt idx="17">
                  <c:v>37347</c:v>
                </c:pt>
                <c:pt idx="18">
                  <c:v>37438</c:v>
                </c:pt>
                <c:pt idx="19">
                  <c:v>37530</c:v>
                </c:pt>
                <c:pt idx="20">
                  <c:v>37622</c:v>
                </c:pt>
                <c:pt idx="21">
                  <c:v>37712</c:v>
                </c:pt>
                <c:pt idx="22">
                  <c:v>37803</c:v>
                </c:pt>
                <c:pt idx="23">
                  <c:v>37895</c:v>
                </c:pt>
                <c:pt idx="24">
                  <c:v>37987</c:v>
                </c:pt>
                <c:pt idx="25">
                  <c:v>38078</c:v>
                </c:pt>
                <c:pt idx="26">
                  <c:v>38169</c:v>
                </c:pt>
                <c:pt idx="27">
                  <c:v>38261</c:v>
                </c:pt>
                <c:pt idx="28">
                  <c:v>38353</c:v>
                </c:pt>
                <c:pt idx="29">
                  <c:v>38443</c:v>
                </c:pt>
                <c:pt idx="30">
                  <c:v>38534</c:v>
                </c:pt>
                <c:pt idx="31">
                  <c:v>38626</c:v>
                </c:pt>
                <c:pt idx="32">
                  <c:v>38718</c:v>
                </c:pt>
                <c:pt idx="33">
                  <c:v>38808</c:v>
                </c:pt>
                <c:pt idx="34">
                  <c:v>38899</c:v>
                </c:pt>
                <c:pt idx="35">
                  <c:v>38991</c:v>
                </c:pt>
                <c:pt idx="36">
                  <c:v>39083</c:v>
                </c:pt>
                <c:pt idx="37">
                  <c:v>39173</c:v>
                </c:pt>
                <c:pt idx="38">
                  <c:v>39264</c:v>
                </c:pt>
                <c:pt idx="39">
                  <c:v>39356</c:v>
                </c:pt>
                <c:pt idx="40">
                  <c:v>39448</c:v>
                </c:pt>
                <c:pt idx="41">
                  <c:v>39539</c:v>
                </c:pt>
                <c:pt idx="42">
                  <c:v>39630</c:v>
                </c:pt>
                <c:pt idx="43">
                  <c:v>39722</c:v>
                </c:pt>
                <c:pt idx="44">
                  <c:v>39814</c:v>
                </c:pt>
                <c:pt idx="45">
                  <c:v>39904</c:v>
                </c:pt>
                <c:pt idx="46">
                  <c:v>39995</c:v>
                </c:pt>
                <c:pt idx="47">
                  <c:v>40087</c:v>
                </c:pt>
                <c:pt idx="48">
                  <c:v>40179</c:v>
                </c:pt>
                <c:pt idx="49">
                  <c:v>40269</c:v>
                </c:pt>
                <c:pt idx="50">
                  <c:v>40360</c:v>
                </c:pt>
                <c:pt idx="51">
                  <c:v>40452</c:v>
                </c:pt>
                <c:pt idx="52">
                  <c:v>40544</c:v>
                </c:pt>
                <c:pt idx="53">
                  <c:v>40634</c:v>
                </c:pt>
                <c:pt idx="54">
                  <c:v>40725</c:v>
                </c:pt>
                <c:pt idx="55">
                  <c:v>40817</c:v>
                </c:pt>
                <c:pt idx="56">
                  <c:v>40909</c:v>
                </c:pt>
                <c:pt idx="57">
                  <c:v>41000</c:v>
                </c:pt>
                <c:pt idx="58">
                  <c:v>41091</c:v>
                </c:pt>
                <c:pt idx="59">
                  <c:v>41183</c:v>
                </c:pt>
                <c:pt idx="60">
                  <c:v>41275</c:v>
                </c:pt>
                <c:pt idx="61">
                  <c:v>41365</c:v>
                </c:pt>
                <c:pt idx="62">
                  <c:v>41456</c:v>
                </c:pt>
                <c:pt idx="63">
                  <c:v>41548</c:v>
                </c:pt>
                <c:pt idx="64">
                  <c:v>41640</c:v>
                </c:pt>
                <c:pt idx="65">
                  <c:v>41730</c:v>
                </c:pt>
                <c:pt idx="66">
                  <c:v>41821</c:v>
                </c:pt>
                <c:pt idx="67">
                  <c:v>41913</c:v>
                </c:pt>
                <c:pt idx="68">
                  <c:v>42005</c:v>
                </c:pt>
                <c:pt idx="69">
                  <c:v>42095</c:v>
                </c:pt>
                <c:pt idx="70">
                  <c:v>42186</c:v>
                </c:pt>
                <c:pt idx="71">
                  <c:v>42278</c:v>
                </c:pt>
                <c:pt idx="72">
                  <c:v>42370</c:v>
                </c:pt>
                <c:pt idx="73">
                  <c:v>42461</c:v>
                </c:pt>
                <c:pt idx="74">
                  <c:v>42552</c:v>
                </c:pt>
                <c:pt idx="75">
                  <c:v>42644</c:v>
                </c:pt>
                <c:pt idx="76">
                  <c:v>42736</c:v>
                </c:pt>
                <c:pt idx="77">
                  <c:v>42826</c:v>
                </c:pt>
                <c:pt idx="78">
                  <c:v>42917</c:v>
                </c:pt>
                <c:pt idx="79">
                  <c:v>43009</c:v>
                </c:pt>
                <c:pt idx="80">
                  <c:v>43101</c:v>
                </c:pt>
                <c:pt idx="81">
                  <c:v>43191</c:v>
                </c:pt>
                <c:pt idx="82">
                  <c:v>43282</c:v>
                </c:pt>
                <c:pt idx="83">
                  <c:v>43374</c:v>
                </c:pt>
                <c:pt idx="84">
                  <c:v>43466</c:v>
                </c:pt>
                <c:pt idx="85">
                  <c:v>43556</c:v>
                </c:pt>
                <c:pt idx="86">
                  <c:v>43647</c:v>
                </c:pt>
                <c:pt idx="87">
                  <c:v>43739</c:v>
                </c:pt>
                <c:pt idx="88">
                  <c:v>43831</c:v>
                </c:pt>
                <c:pt idx="89">
                  <c:v>43922</c:v>
                </c:pt>
                <c:pt idx="90">
                  <c:v>44013</c:v>
                </c:pt>
                <c:pt idx="91">
                  <c:v>44105</c:v>
                </c:pt>
                <c:pt idx="92">
                  <c:v>44197</c:v>
                </c:pt>
                <c:pt idx="93">
                  <c:v>44287</c:v>
                </c:pt>
                <c:pt idx="94">
                  <c:v>44378</c:v>
                </c:pt>
                <c:pt idx="95">
                  <c:v>44470</c:v>
                </c:pt>
                <c:pt idx="96">
                  <c:v>44562</c:v>
                </c:pt>
                <c:pt idx="97">
                  <c:v>44652</c:v>
                </c:pt>
                <c:pt idx="98">
                  <c:v>44743</c:v>
                </c:pt>
                <c:pt idx="99">
                  <c:v>44835</c:v>
                </c:pt>
                <c:pt idx="100">
                  <c:v>44927</c:v>
                </c:pt>
                <c:pt idx="101">
                  <c:v>45017</c:v>
                </c:pt>
                <c:pt idx="102">
                  <c:v>45108</c:v>
                </c:pt>
                <c:pt idx="103">
                  <c:v>45200</c:v>
                </c:pt>
                <c:pt idx="104">
                  <c:v>45292</c:v>
                </c:pt>
                <c:pt idx="105">
                  <c:v>45383</c:v>
                </c:pt>
                <c:pt idx="106">
                  <c:v>45474</c:v>
                </c:pt>
                <c:pt idx="107">
                  <c:v>45566</c:v>
                </c:pt>
                <c:pt idx="108">
                  <c:v>45658</c:v>
                </c:pt>
                <c:pt idx="109">
                  <c:v>45748</c:v>
                </c:pt>
                <c:pt idx="110">
                  <c:v>45839</c:v>
                </c:pt>
                <c:pt idx="111">
                  <c:v>45931</c:v>
                </c:pt>
                <c:pt idx="112">
                  <c:v>46023</c:v>
                </c:pt>
                <c:pt idx="113">
                  <c:v>46113</c:v>
                </c:pt>
                <c:pt idx="114">
                  <c:v>46204</c:v>
                </c:pt>
                <c:pt idx="115">
                  <c:v>46296</c:v>
                </c:pt>
              </c:numCache>
            </c:numRef>
          </c:cat>
          <c:val>
            <c:numRef>
              <c:f>QUARTERLY_INDEX_GEORGE_TOWN!$D$2:$D$117</c:f>
              <c:numCache>
                <c:formatCode>0.0</c:formatCode>
                <c:ptCount val="116"/>
                <c:pt idx="1">
                  <c:v>16.135084427767367</c:v>
                </c:pt>
                <c:pt idx="2">
                  <c:v>3.0694668820678395</c:v>
                </c:pt>
                <c:pt idx="3">
                  <c:v>1.0971786833855912</c:v>
                </c:pt>
                <c:pt idx="4">
                  <c:v>-3.5658914728682101</c:v>
                </c:pt>
                <c:pt idx="5">
                  <c:v>4.1800643086816525</c:v>
                </c:pt>
                <c:pt idx="6">
                  <c:v>6.7901234567901314</c:v>
                </c:pt>
                <c:pt idx="7">
                  <c:v>3.4682080924855363</c:v>
                </c:pt>
                <c:pt idx="8">
                  <c:v>-0.13966480446926388</c:v>
                </c:pt>
                <c:pt idx="9">
                  <c:v>-4.1958041958041985</c:v>
                </c:pt>
                <c:pt idx="10">
                  <c:v>-4.6715328467153316</c:v>
                </c:pt>
                <c:pt idx="11">
                  <c:v>-0.15313935681469104</c:v>
                </c:pt>
                <c:pt idx="12">
                  <c:v>1.6871165644171793</c:v>
                </c:pt>
                <c:pt idx="13">
                  <c:v>1.5082956259426794</c:v>
                </c:pt>
                <c:pt idx="14">
                  <c:v>-2.080237741456159</c:v>
                </c:pt>
                <c:pt idx="15">
                  <c:v>-1.0622154779969639</c:v>
                </c:pt>
                <c:pt idx="16">
                  <c:v>1.6871165644171793</c:v>
                </c:pt>
                <c:pt idx="17">
                  <c:v>1.9607843137254832</c:v>
                </c:pt>
                <c:pt idx="18">
                  <c:v>1.3313609467455745</c:v>
                </c:pt>
                <c:pt idx="19">
                  <c:v>-0.14598540145984717</c:v>
                </c:pt>
                <c:pt idx="20">
                  <c:v>1.3157894736842035</c:v>
                </c:pt>
                <c:pt idx="21">
                  <c:v>1.8759018759018753</c:v>
                </c:pt>
                <c:pt idx="22">
                  <c:v>-0.28328611898015277</c:v>
                </c:pt>
                <c:pt idx="23">
                  <c:v>3.409090909090895</c:v>
                </c:pt>
                <c:pt idx="24">
                  <c:v>2.7472527472527375</c:v>
                </c:pt>
                <c:pt idx="25">
                  <c:v>2.0053475935828846</c:v>
                </c:pt>
                <c:pt idx="26">
                  <c:v>0.39318479685452878</c:v>
                </c:pt>
                <c:pt idx="27">
                  <c:v>3.7859007832898195</c:v>
                </c:pt>
                <c:pt idx="28">
                  <c:v>3.3962264150943389</c:v>
                </c:pt>
                <c:pt idx="29">
                  <c:v>1.9464720194647178</c:v>
                </c:pt>
                <c:pt idx="30">
                  <c:v>1.193317422434359</c:v>
                </c:pt>
                <c:pt idx="31">
                  <c:v>2.4764150943396235</c:v>
                </c:pt>
                <c:pt idx="32">
                  <c:v>5.0632911392404889</c:v>
                </c:pt>
                <c:pt idx="33">
                  <c:v>6.024096385542177</c:v>
                </c:pt>
                <c:pt idx="34">
                  <c:v>4.7520661157024913</c:v>
                </c:pt>
                <c:pt idx="35">
                  <c:v>3.7475345167652829</c:v>
                </c:pt>
                <c:pt idx="36">
                  <c:v>-3.1368821292775628</c:v>
                </c:pt>
                <c:pt idx="37">
                  <c:v>0.19627085377820208</c:v>
                </c:pt>
                <c:pt idx="38">
                  <c:v>-0.39177277179235359</c:v>
                </c:pt>
                <c:pt idx="39">
                  <c:v>0.68829891838741997</c:v>
                </c:pt>
                <c:pt idx="40">
                  <c:v>-0.5859375000000111</c:v>
                </c:pt>
                <c:pt idx="41">
                  <c:v>-0.19646365422396617</c:v>
                </c:pt>
                <c:pt idx="42">
                  <c:v>1.7716535433071057</c:v>
                </c:pt>
                <c:pt idx="43">
                  <c:v>0.19342359767891004</c:v>
                </c:pt>
                <c:pt idx="44">
                  <c:v>-0.77220077220077066</c:v>
                </c:pt>
                <c:pt idx="45">
                  <c:v>6.9066147859922156</c:v>
                </c:pt>
                <c:pt idx="46">
                  <c:v>-3.9126478616924532</c:v>
                </c:pt>
                <c:pt idx="47">
                  <c:v>-0.47348484848485084</c:v>
                </c:pt>
                <c:pt idx="48">
                  <c:v>0.28544243577546258</c:v>
                </c:pt>
                <c:pt idx="49">
                  <c:v>-2.1821631878558012</c:v>
                </c:pt>
                <c:pt idx="50">
                  <c:v>-3.2977691561590583</c:v>
                </c:pt>
                <c:pt idx="51">
                  <c:v>-3.9117352056168508</c:v>
                </c:pt>
                <c:pt idx="52">
                  <c:v>-2.8183716075156573</c:v>
                </c:pt>
                <c:pt idx="53">
                  <c:v>-1.2889366272824776</c:v>
                </c:pt>
                <c:pt idx="54">
                  <c:v>0.76169749727963421</c:v>
                </c:pt>
                <c:pt idx="55">
                  <c:v>-0.43196544276457027</c:v>
                </c:pt>
                <c:pt idx="56">
                  <c:v>2.1691973969631295</c:v>
                </c:pt>
                <c:pt idx="57">
                  <c:v>2.1231422505307851</c:v>
                </c:pt>
                <c:pt idx="58">
                  <c:v>1.7671517671517645</c:v>
                </c:pt>
                <c:pt idx="59">
                  <c:v>-2.6557711950970453</c:v>
                </c:pt>
                <c:pt idx="60">
                  <c:v>1.7838405036726179</c:v>
                </c:pt>
                <c:pt idx="61">
                  <c:v>-0.30927835051546282</c:v>
                </c:pt>
                <c:pt idx="62">
                  <c:v>-0.72388831437435464</c:v>
                </c:pt>
                <c:pt idx="63">
                  <c:v>0.62499999999998668</c:v>
                </c:pt>
                <c:pt idx="64">
                  <c:v>0.8281573498964967</c:v>
                </c:pt>
                <c:pt idx="65">
                  <c:v>1.0266940451745477</c:v>
                </c:pt>
                <c:pt idx="66">
                  <c:v>2.0325203252032464</c:v>
                </c:pt>
                <c:pt idx="67">
                  <c:v>0.29880478087649376</c:v>
                </c:pt>
                <c:pt idx="68">
                  <c:v>9.930486593843213E-2</c:v>
                </c:pt>
                <c:pt idx="69">
                  <c:v>0.39682539682539542</c:v>
                </c:pt>
                <c:pt idx="70">
                  <c:v>-1.2845849802371467</c:v>
                </c:pt>
                <c:pt idx="71">
                  <c:v>-1.8018018018018167</c:v>
                </c:pt>
                <c:pt idx="72">
                  <c:v>2.5484199796126372</c:v>
                </c:pt>
                <c:pt idx="73">
                  <c:v>0.6958250497017815</c:v>
                </c:pt>
                <c:pt idx="74">
                  <c:v>0.39486673247779436</c:v>
                </c:pt>
                <c:pt idx="75">
                  <c:v>-0.58997050147493457</c:v>
                </c:pt>
                <c:pt idx="76">
                  <c:v>3.0662710187932873</c:v>
                </c:pt>
                <c:pt idx="77">
                  <c:v>0.47984644913627861</c:v>
                </c:pt>
                <c:pt idx="78">
                  <c:v>2.2922636103151817</c:v>
                </c:pt>
                <c:pt idx="79">
                  <c:v>3.2679738562091609</c:v>
                </c:pt>
                <c:pt idx="80">
                  <c:v>3.9783001808318286</c:v>
                </c:pt>
                <c:pt idx="81">
                  <c:v>5.4782608695652213</c:v>
                </c:pt>
                <c:pt idx="82">
                  <c:v>6.3478977741137754</c:v>
                </c:pt>
                <c:pt idx="83">
                  <c:v>4.9612403100775193</c:v>
                </c:pt>
                <c:pt idx="84">
                  <c:v>4.4313146233382561</c:v>
                </c:pt>
                <c:pt idx="85">
                  <c:v>3.323903818953311</c:v>
                </c:pt>
                <c:pt idx="86">
                  <c:v>0.75290896646131866</c:v>
                </c:pt>
                <c:pt idx="87">
                  <c:v>3.0570652173913082</c:v>
                </c:pt>
                <c:pt idx="88">
                  <c:v>2.4390243902439046</c:v>
                </c:pt>
                <c:pt idx="89">
                  <c:v>-0.45045045045045695</c:v>
                </c:pt>
                <c:pt idx="90">
                  <c:v>1.2281835811247532</c:v>
                </c:pt>
                <c:pt idx="91">
                  <c:v>2.8735632183908066</c:v>
                </c:pt>
                <c:pt idx="92">
                  <c:v>3.7864680322780897</c:v>
                </c:pt>
                <c:pt idx="93">
                  <c:v>5.3827751196172224</c:v>
                </c:pt>
                <c:pt idx="94">
                  <c:v>5.2213393870601754</c:v>
                </c:pt>
                <c:pt idx="95">
                  <c:v>5.7173678532901784</c:v>
                </c:pt>
                <c:pt idx="96">
                  <c:v>3.1122448979591821</c:v>
                </c:pt>
                <c:pt idx="97">
                  <c:v>3.4141514101929671</c:v>
                </c:pt>
                <c:pt idx="98">
                  <c:v>3.8277511961722466</c:v>
                </c:pt>
                <c:pt idx="99">
                  <c:v>3.410138248847927</c:v>
                </c:pt>
                <c:pt idx="100">
                  <c:v>7.9322638146167579</c:v>
                </c:pt>
                <c:pt idx="101">
                  <c:v>-0.66061106523533919</c:v>
                </c:pt>
                <c:pt idx="102">
                  <c:v>-2.576891105569401</c:v>
                </c:pt>
                <c:pt idx="103">
                  <c:v>0.89590443686007326</c:v>
                </c:pt>
                <c:pt idx="104">
                  <c:v>3.2135306553911169</c:v>
                </c:pt>
                <c:pt idx="105">
                  <c:v>1.6386726751331349</c:v>
                </c:pt>
                <c:pt idx="106">
                  <c:v>-0.92704554615073986</c:v>
                </c:pt>
                <c:pt idx="107">
                  <c:v>-1.3425549227013889</c:v>
                </c:pt>
                <c:pt idx="108">
                  <c:v>0.74226804123711521</c:v>
                </c:pt>
                <c:pt idx="109">
                  <c:v>1.9238641015145275</c:v>
                </c:pt>
                <c:pt idx="110">
                  <c:v>0.64257028112448822</c:v>
                </c:pt>
                <c:pt idx="111">
                  <c:v>3.9904229848364281E-2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77-40C6-A802-6F69BD0E5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362272"/>
        <c:axId val="-59369344"/>
      </c:lineChart>
      <c:dateAx>
        <c:axId val="-59362272"/>
        <c:scaling>
          <c:orientation val="minMax"/>
        </c:scaling>
        <c:delete val="0"/>
        <c:axPos val="b"/>
        <c:numFmt formatCode="m/d/yyyy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9344"/>
        <c:crosses val="autoZero"/>
        <c:auto val="1"/>
        <c:lblOffset val="100"/>
        <c:baseTimeUnit val="months"/>
        <c:majorUnit val="1"/>
        <c:majorTimeUnit val="years"/>
        <c:minorUnit val="3"/>
        <c:minorTimeUnit val="months"/>
      </c:dateAx>
      <c:valAx>
        <c:axId val="-59369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2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ANNUAL_INDEXES_WEIGHTS!$V$1</c:f>
              <c:strCache>
                <c:ptCount val="1"/>
                <c:pt idx="0">
                  <c:v>West Bay
Rate (annual)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ANNUAL_INDEXES_WEIGHTS!$V$2:$V$30</c:f>
              <c:numCache>
                <c:formatCode>0.0</c:formatCode>
                <c:ptCount val="29"/>
                <c:pt idx="1">
                  <c:v>1.4084507042253502</c:v>
                </c:pt>
                <c:pt idx="2">
                  <c:v>34.375</c:v>
                </c:pt>
                <c:pt idx="3">
                  <c:v>-6.5891472868217171</c:v>
                </c:pt>
                <c:pt idx="4">
                  <c:v>-4.979253112033188</c:v>
                </c:pt>
                <c:pt idx="5">
                  <c:v>11.062590975254727</c:v>
                </c:pt>
                <c:pt idx="6">
                  <c:v>-2.752293577981646</c:v>
                </c:pt>
                <c:pt idx="7">
                  <c:v>16.846361185983817</c:v>
                </c:pt>
                <c:pt idx="8">
                  <c:v>13.610149942329874</c:v>
                </c:pt>
                <c:pt idx="9">
                  <c:v>-9.3401015228426481</c:v>
                </c:pt>
                <c:pt idx="10">
                  <c:v>10.302351623740202</c:v>
                </c:pt>
                <c:pt idx="11">
                  <c:v>-3.8578680203045668</c:v>
                </c:pt>
                <c:pt idx="12">
                  <c:v>18.585005279831044</c:v>
                </c:pt>
                <c:pt idx="13">
                  <c:v>-13.000890471950132</c:v>
                </c:pt>
                <c:pt idx="14">
                  <c:v>-1.3306038894575156</c:v>
                </c:pt>
                <c:pt idx="15">
                  <c:v>-1.1410788381742809</c:v>
                </c:pt>
                <c:pt idx="16">
                  <c:v>1.0493179433368249</c:v>
                </c:pt>
                <c:pt idx="17">
                  <c:v>3.8421599169262688</c:v>
                </c:pt>
                <c:pt idx="18">
                  <c:v>11.099999999999998</c:v>
                </c:pt>
                <c:pt idx="19">
                  <c:v>-1.1701170117011661</c:v>
                </c:pt>
                <c:pt idx="20">
                  <c:v>14.298724954462671</c:v>
                </c:pt>
                <c:pt idx="21">
                  <c:v>10.039840637450204</c:v>
                </c:pt>
                <c:pt idx="22">
                  <c:v>25.923244026068069</c:v>
                </c:pt>
                <c:pt idx="23">
                  <c:v>6.4404830362277066</c:v>
                </c:pt>
                <c:pt idx="24">
                  <c:v>26.580226904376026</c:v>
                </c:pt>
                <c:pt idx="25">
                  <c:v>1.9206145966709443</c:v>
                </c:pt>
                <c:pt idx="26">
                  <c:v>10.469011725293132</c:v>
                </c:pt>
                <c:pt idx="27">
                  <c:v>12.054586808188027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7C-484C-8FAA-C1B810C128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069168"/>
        <c:axId val="-59069712"/>
      </c:lineChart>
      <c:dateAx>
        <c:axId val="-5906916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6971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6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6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ANNUAL_INDEXES_WEIGHTS!$E$1</c:f>
              <c:strCache>
                <c:ptCount val="1"/>
                <c:pt idx="0">
                  <c:v>West Bay
Index (2015=100)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ANNUAL_INDEXES_WEIGHTS!$E$2:$E$30</c:f>
              <c:numCache>
                <c:formatCode>0.0</c:formatCode>
                <c:ptCount val="29"/>
                <c:pt idx="0">
                  <c:v>56.778357363059101</c:v>
                </c:pt>
                <c:pt idx="1">
                  <c:v>57.635031407605503</c:v>
                </c:pt>
                <c:pt idx="2">
                  <c:v>77.430296860944196</c:v>
                </c:pt>
                <c:pt idx="3">
                  <c:v>72.2613738289418</c:v>
                </c:pt>
                <c:pt idx="4">
                  <c:v>68.662749825847897</c:v>
                </c:pt>
                <c:pt idx="5">
                  <c:v>76.3311840070551</c:v>
                </c:pt>
                <c:pt idx="6">
                  <c:v>74.208684052430598</c:v>
                </c:pt>
                <c:pt idx="7">
                  <c:v>86.743848147863005</c:v>
                </c:pt>
                <c:pt idx="8">
                  <c:v>98.517001280017695</c:v>
                </c:pt>
                <c:pt idx="9">
                  <c:v>89.340197864557098</c:v>
                </c:pt>
                <c:pt idx="10">
                  <c:v>98.528300064189807</c:v>
                </c:pt>
                <c:pt idx="11">
                  <c:v>94.659661121639701</c:v>
                </c:pt>
                <c:pt idx="12">
                  <c:v>112.33920171002001</c:v>
                </c:pt>
                <c:pt idx="13">
                  <c:v>97.704896492168999</c:v>
                </c:pt>
                <c:pt idx="14">
                  <c:v>96.425905963966201</c:v>
                </c:pt>
                <c:pt idx="15">
                  <c:v>95.317755452841595</c:v>
                </c:pt>
                <c:pt idx="16">
                  <c:v>96.296118677201804</c:v>
                </c:pt>
                <c:pt idx="17">
                  <c:v>100</c:v>
                </c:pt>
                <c:pt idx="18">
                  <c:v>111.11058780403199</c:v>
                </c:pt>
                <c:pt idx="19">
                  <c:v>109.775088117854</c:v>
                </c:pt>
                <c:pt idx="20">
                  <c:v>125.52688990905</c:v>
                </c:pt>
                <c:pt idx="21">
                  <c:v>138.09911952231101</c:v>
                </c:pt>
                <c:pt idx="22">
                  <c:v>173.94288270791299</c:v>
                </c:pt>
                <c:pt idx="23">
                  <c:v>185.08120157514199</c:v>
                </c:pt>
                <c:pt idx="24">
                  <c:v>234.301476058715</c:v>
                </c:pt>
                <c:pt idx="25">
                  <c:v>238.77411607462301</c:v>
                </c:pt>
                <c:pt idx="26">
                  <c:v>263.82691460784901</c:v>
                </c:pt>
                <c:pt idx="27">
                  <c:v>295.57490335639898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44-4FE0-A3EB-8F7237C62C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072976"/>
        <c:axId val="-59072432"/>
      </c:lineChart>
      <c:dateAx>
        <c:axId val="-5907297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24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2432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ANNUAL_INDEXES_WEIGHTS!$U$1</c:f>
              <c:strCache>
                <c:ptCount val="1"/>
                <c:pt idx="0">
                  <c:v>Seven Mile Beach
Rate (annual)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ANNUAL_INDEXES_WEIGHTS!$U$2:$U$30</c:f>
              <c:numCache>
                <c:formatCode>0.0</c:formatCode>
                <c:ptCount val="29"/>
                <c:pt idx="1">
                  <c:v>0.99502487562188602</c:v>
                </c:pt>
                <c:pt idx="2">
                  <c:v>6.8965517241379226</c:v>
                </c:pt>
                <c:pt idx="3">
                  <c:v>-5.6835637480798678</c:v>
                </c:pt>
                <c:pt idx="4">
                  <c:v>2.4429967426710109</c:v>
                </c:pt>
                <c:pt idx="5">
                  <c:v>-2.0667726550079424</c:v>
                </c:pt>
                <c:pt idx="6">
                  <c:v>5.0324675324675328</c:v>
                </c:pt>
                <c:pt idx="7">
                  <c:v>25.038639876352399</c:v>
                </c:pt>
                <c:pt idx="8">
                  <c:v>19.159456118665009</c:v>
                </c:pt>
                <c:pt idx="9">
                  <c:v>3.4232365145228094</c:v>
                </c:pt>
                <c:pt idx="10">
                  <c:v>-2.6078234704112413</c:v>
                </c:pt>
                <c:pt idx="11">
                  <c:v>0.41194644696189719</c:v>
                </c:pt>
                <c:pt idx="12">
                  <c:v>0.92307692307693756</c:v>
                </c:pt>
                <c:pt idx="13">
                  <c:v>3.7601626016259937</c:v>
                </c:pt>
                <c:pt idx="14">
                  <c:v>1.9588638589618013</c:v>
                </c:pt>
                <c:pt idx="15">
                  <c:v>-7.5888568683957658</c:v>
                </c:pt>
                <c:pt idx="16">
                  <c:v>-0.62370062370062929</c:v>
                </c:pt>
                <c:pt idx="17">
                  <c:v>4.6025104602510414</c:v>
                </c:pt>
                <c:pt idx="18">
                  <c:v>11.400000000000009</c:v>
                </c:pt>
                <c:pt idx="19">
                  <c:v>46.319569120287255</c:v>
                </c:pt>
                <c:pt idx="20">
                  <c:v>2.9447852760736248</c:v>
                </c:pt>
                <c:pt idx="21">
                  <c:v>39.928486293206198</c:v>
                </c:pt>
                <c:pt idx="22">
                  <c:v>2.8534923339011975</c:v>
                </c:pt>
                <c:pt idx="23">
                  <c:v>-2.9399585921325078</c:v>
                </c:pt>
                <c:pt idx="24">
                  <c:v>25.298634812286693</c:v>
                </c:pt>
                <c:pt idx="25">
                  <c:v>3.404834865509021</c:v>
                </c:pt>
                <c:pt idx="26">
                  <c:v>2.7000329272308221</c:v>
                </c:pt>
                <c:pt idx="27">
                  <c:v>-10.965052901571015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42-4AA5-A9CD-514AD6187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3680"/>
        <c:axId val="-58090960"/>
      </c:lineChart>
      <c:dateAx>
        <c:axId val="-580936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096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ANNUAL_INDEXES_WEIGHTS!$D$1</c:f>
              <c:strCache>
                <c:ptCount val="1"/>
                <c:pt idx="0">
                  <c:v>Seven Mile Beach
Index (2015=100)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ANNUAL_INDEXES_WEIGHTS!$D$2:$D$30</c:f>
              <c:numCache>
                <c:formatCode>0.0</c:formatCode>
                <c:ptCount val="29"/>
                <c:pt idx="0">
                  <c:v>60.344736369582201</c:v>
                </c:pt>
                <c:pt idx="1">
                  <c:v>60.883916065418603</c:v>
                </c:pt>
                <c:pt idx="2">
                  <c:v>65.092705597155202</c:v>
                </c:pt>
                <c:pt idx="3">
                  <c:v>61.368906819934701</c:v>
                </c:pt>
                <c:pt idx="4">
                  <c:v>62.8619544821955</c:v>
                </c:pt>
                <c:pt idx="5">
                  <c:v>61.599455721178401</c:v>
                </c:pt>
                <c:pt idx="6">
                  <c:v>64.745128670409898</c:v>
                </c:pt>
                <c:pt idx="7">
                  <c:v>80.925942436584194</c:v>
                </c:pt>
                <c:pt idx="8">
                  <c:v>96.367723021323101</c:v>
                </c:pt>
                <c:pt idx="9">
                  <c:v>99.702641583915906</c:v>
                </c:pt>
                <c:pt idx="10">
                  <c:v>97.080175831007494</c:v>
                </c:pt>
                <c:pt idx="11">
                  <c:v>97.501559500175702</c:v>
                </c:pt>
                <c:pt idx="12">
                  <c:v>98.400635634881098</c:v>
                </c:pt>
                <c:pt idx="13">
                  <c:v>102.07697808423499</c:v>
                </c:pt>
                <c:pt idx="14">
                  <c:v>104.055807377737</c:v>
                </c:pt>
                <c:pt idx="15">
                  <c:v>96.164415639245206</c:v>
                </c:pt>
                <c:pt idx="16">
                  <c:v>95.626830545453402</c:v>
                </c:pt>
                <c:pt idx="17">
                  <c:v>100</c:v>
                </c:pt>
                <c:pt idx="18">
                  <c:v>111.442158134726</c:v>
                </c:pt>
                <c:pt idx="19">
                  <c:v>162.98831058010001</c:v>
                </c:pt>
                <c:pt idx="20">
                  <c:v>167.77428595334399</c:v>
                </c:pt>
                <c:pt idx="21">
                  <c:v>234.76753010878701</c:v>
                </c:pt>
                <c:pt idx="22">
                  <c:v>241.49121566775801</c:v>
                </c:pt>
                <c:pt idx="23">
                  <c:v>234.400852925648</c:v>
                </c:pt>
                <c:pt idx="24">
                  <c:v>293.72315291045697</c:v>
                </c:pt>
                <c:pt idx="25">
                  <c:v>303.68648610647</c:v>
                </c:pt>
                <c:pt idx="26">
                  <c:v>311.89497199445202</c:v>
                </c:pt>
                <c:pt idx="27">
                  <c:v>277.74921769358298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76-4858-B4B5-54A5AE6F99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3136"/>
        <c:axId val="-58098032"/>
      </c:lineChart>
      <c:dateAx>
        <c:axId val="-580931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80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8032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ANNUAL_INDEXES_WEIGHTS!$T$1</c:f>
              <c:strCache>
                <c:ptCount val="1"/>
                <c:pt idx="0">
                  <c:v>Other Cayman Islands
Rate (annual)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ANNUAL_INDEXES_WEIGHTS!$T$2:$T$30</c:f>
              <c:numCache>
                <c:formatCode>0.0</c:formatCode>
                <c:ptCount val="29"/>
                <c:pt idx="1">
                  <c:v>17.431192660550444</c:v>
                </c:pt>
                <c:pt idx="2">
                  <c:v>5.9895833333333481</c:v>
                </c:pt>
                <c:pt idx="3">
                  <c:v>-4.1769041769041841</c:v>
                </c:pt>
                <c:pt idx="4">
                  <c:v>-1.9230769230769273</c:v>
                </c:pt>
                <c:pt idx="5">
                  <c:v>17.647058823529417</c:v>
                </c:pt>
                <c:pt idx="6">
                  <c:v>6.8888888888888999</c:v>
                </c:pt>
                <c:pt idx="7">
                  <c:v>1.5592515592515621</c:v>
                </c:pt>
                <c:pt idx="8">
                  <c:v>16.786079836233348</c:v>
                </c:pt>
                <c:pt idx="9">
                  <c:v>6.7484662576687171</c:v>
                </c:pt>
                <c:pt idx="10">
                  <c:v>-5.2545155993431791</c:v>
                </c:pt>
                <c:pt idx="11">
                  <c:v>10.658578856152513</c:v>
                </c:pt>
                <c:pt idx="12">
                  <c:v>-3.3672670321065024</c:v>
                </c:pt>
                <c:pt idx="13">
                  <c:v>-12.398703403565648</c:v>
                </c:pt>
                <c:pt idx="14">
                  <c:v>2.6827012025901986</c:v>
                </c:pt>
                <c:pt idx="15">
                  <c:v>-12.522522522522529</c:v>
                </c:pt>
                <c:pt idx="16">
                  <c:v>6.1791967044284357</c:v>
                </c:pt>
                <c:pt idx="17">
                  <c:v>-3.0067895247332665</c:v>
                </c:pt>
                <c:pt idx="18">
                  <c:v>16.700000000000003</c:v>
                </c:pt>
                <c:pt idx="19">
                  <c:v>-2.3136246786632397</c:v>
                </c:pt>
                <c:pt idx="20">
                  <c:v>11.228070175438587</c:v>
                </c:pt>
                <c:pt idx="21">
                  <c:v>12.066246056782326</c:v>
                </c:pt>
                <c:pt idx="22">
                  <c:v>8.3743842364532028</c:v>
                </c:pt>
                <c:pt idx="23">
                  <c:v>7.6623376623376593</c:v>
                </c:pt>
                <c:pt idx="24">
                  <c:v>18.576598311218319</c:v>
                </c:pt>
                <c:pt idx="25">
                  <c:v>14.445574771108859</c:v>
                </c:pt>
                <c:pt idx="26">
                  <c:v>-3.0222222222222261</c:v>
                </c:pt>
                <c:pt idx="27">
                  <c:v>0.91659028414299293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69-4B31-8D6A-FA1AFAE9B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091504"/>
        <c:axId val="-58096400"/>
      </c:lineChart>
      <c:dateAx>
        <c:axId val="-580915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640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09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091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ANNUAL_INDEXES_WEIGHTS!$C$1</c:f>
              <c:strCache>
                <c:ptCount val="1"/>
                <c:pt idx="0">
                  <c:v>Other Cayman Islands
Index (2015=100)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ANNUAL_INDEXES_WEIGHTS!$C$2:$C$30</c:f>
              <c:numCache>
                <c:formatCode>0.0</c:formatCode>
                <c:ptCount val="29"/>
                <c:pt idx="0">
                  <c:v>65.420386103094501</c:v>
                </c:pt>
                <c:pt idx="1">
                  <c:v>76.840954535323306</c:v>
                </c:pt>
                <c:pt idx="2">
                  <c:v>81.442690602850604</c:v>
                </c:pt>
                <c:pt idx="3">
                  <c:v>78.039507026048</c:v>
                </c:pt>
                <c:pt idx="4">
                  <c:v>76.470825386231098</c:v>
                </c:pt>
                <c:pt idx="5">
                  <c:v>90.041702483097893</c:v>
                </c:pt>
                <c:pt idx="6">
                  <c:v>96.223023401629206</c:v>
                </c:pt>
                <c:pt idx="7">
                  <c:v>97.720980143720496</c:v>
                </c:pt>
                <c:pt idx="8">
                  <c:v>114.12232191732301</c:v>
                </c:pt>
                <c:pt idx="9">
                  <c:v>121.848476268729</c:v>
                </c:pt>
                <c:pt idx="10">
                  <c:v>115.35514313618999</c:v>
                </c:pt>
                <c:pt idx="11">
                  <c:v>127.72906950724099</c:v>
                </c:pt>
                <c:pt idx="12">
                  <c:v>123.41592176002401</c:v>
                </c:pt>
                <c:pt idx="13">
                  <c:v>108.072861469865</c:v>
                </c:pt>
                <c:pt idx="14">
                  <c:v>110.953626707303</c:v>
                </c:pt>
                <c:pt idx="15">
                  <c:v>97.100982276987196</c:v>
                </c:pt>
                <c:pt idx="16">
                  <c:v>103.073665566925</c:v>
                </c:pt>
                <c:pt idx="17">
                  <c:v>100</c:v>
                </c:pt>
                <c:pt idx="18">
                  <c:v>116.682880725557</c:v>
                </c:pt>
                <c:pt idx="19">
                  <c:v>114.04290574216699</c:v>
                </c:pt>
                <c:pt idx="20">
                  <c:v>126.79525764807801</c:v>
                </c:pt>
                <c:pt idx="21">
                  <c:v>142.08698667985101</c:v>
                </c:pt>
                <c:pt idx="22">
                  <c:v>153.999836545254</c:v>
                </c:pt>
                <c:pt idx="23">
                  <c:v>165.753368494254</c:v>
                </c:pt>
                <c:pt idx="24">
                  <c:v>196.60133481806099</c:v>
                </c:pt>
                <c:pt idx="25">
                  <c:v>224.95296309866001</c:v>
                </c:pt>
                <c:pt idx="26">
                  <c:v>218.20856963191699</c:v>
                </c:pt>
                <c:pt idx="27">
                  <c:v>220.219022763526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E4-4BF8-B9A3-D82932E4F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5408"/>
        <c:axId val="-58319216"/>
      </c:lineChart>
      <c:dateAx>
        <c:axId val="-583154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921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921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ANNUAL_INDEXES_WEIGHTS!$S$1</c:f>
              <c:strCache>
                <c:ptCount val="1"/>
                <c:pt idx="0">
                  <c:v>George Town
Rate (annual)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ANNUAL_INDEXES_WEIGHTS!$S$2:$S$30</c:f>
              <c:numCache>
                <c:formatCode>0.0</c:formatCode>
                <c:ptCount val="29"/>
                <c:pt idx="1">
                  <c:v>10.016420361247945</c:v>
                </c:pt>
                <c:pt idx="2">
                  <c:v>1.0447761194029903</c:v>
                </c:pt>
                <c:pt idx="3">
                  <c:v>-2.215657311669128</c:v>
                </c:pt>
                <c:pt idx="4">
                  <c:v>2.2658610271903301</c:v>
                </c:pt>
                <c:pt idx="5">
                  <c:v>4.5790251107828528</c:v>
                </c:pt>
                <c:pt idx="6">
                  <c:v>8.4745762711864394</c:v>
                </c:pt>
                <c:pt idx="7">
                  <c:v>9.8958333333333481</c:v>
                </c:pt>
                <c:pt idx="8">
                  <c:v>16.943127962085303</c:v>
                </c:pt>
                <c:pt idx="9">
                  <c:v>3.3434650455927084</c:v>
                </c:pt>
                <c:pt idx="10">
                  <c:v>0.58823529411764497</c:v>
                </c:pt>
                <c:pt idx="11">
                  <c:v>3.1189083820662766</c:v>
                </c:pt>
                <c:pt idx="12">
                  <c:v>-4.5368620037807172</c:v>
                </c:pt>
                <c:pt idx="13">
                  <c:v>-8.4158415841584127</c:v>
                </c:pt>
                <c:pt idx="14">
                  <c:v>3.6756756756756825</c:v>
                </c:pt>
                <c:pt idx="15">
                  <c:v>0.72992700729925808</c:v>
                </c:pt>
                <c:pt idx="16">
                  <c:v>2.6915113871635699</c:v>
                </c:pt>
                <c:pt idx="17">
                  <c:v>0.80645161290322509</c:v>
                </c:pt>
                <c:pt idx="18">
                  <c:v>1.2000000000000011</c:v>
                </c:pt>
                <c:pt idx="19">
                  <c:v>5.3359683794466317</c:v>
                </c:pt>
                <c:pt idx="20">
                  <c:v>17.448405253283305</c:v>
                </c:pt>
                <c:pt idx="21">
                  <c:v>17.092651757188481</c:v>
                </c:pt>
                <c:pt idx="22">
                  <c:v>7.0941336971350744</c:v>
                </c:pt>
                <c:pt idx="23">
                  <c:v>15.414012738853501</c:v>
                </c:pt>
                <c:pt idx="24">
                  <c:v>17.604856512141275</c:v>
                </c:pt>
                <c:pt idx="25">
                  <c:v>11.872360394181136</c:v>
                </c:pt>
                <c:pt idx="26">
                  <c:v>2.8523489932885893</c:v>
                </c:pt>
                <c:pt idx="27">
                  <c:v>1.3866231647634564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8A-4281-898D-E018FC6A1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8128"/>
        <c:axId val="-58314864"/>
      </c:lineChart>
      <c:dateAx>
        <c:axId val="-583181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486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ANNUAL_INDEXES_WEIGHTS!$B$1</c:f>
              <c:strCache>
                <c:ptCount val="1"/>
                <c:pt idx="0">
                  <c:v>George Town
Index (2015=100)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ANNUAL_INDEXES_WEIGHTS!$B$2:$B$30</c:f>
              <c:numCache>
                <c:formatCode>0.0</c:formatCode>
                <c:ptCount val="29"/>
                <c:pt idx="0">
                  <c:v>60.879526937341303</c:v>
                </c:pt>
                <c:pt idx="1">
                  <c:v>66.970607105605794</c:v>
                </c:pt>
                <c:pt idx="2">
                  <c:v>67.653307611974796</c:v>
                </c:pt>
                <c:pt idx="3">
                  <c:v>66.158367191556195</c:v>
                </c:pt>
                <c:pt idx="4">
                  <c:v>67.671832637204304</c:v>
                </c:pt>
                <c:pt idx="5">
                  <c:v>70.7907346892936</c:v>
                </c:pt>
                <c:pt idx="6">
                  <c:v>76.805195556558303</c:v>
                </c:pt>
                <c:pt idx="7">
                  <c:v>84.4117621359336</c:v>
                </c:pt>
                <c:pt idx="8">
                  <c:v>98.695895945524896</c:v>
                </c:pt>
                <c:pt idx="9">
                  <c:v>102.03279937792099</c:v>
                </c:pt>
                <c:pt idx="10">
                  <c:v>102.613471204829</c:v>
                </c:pt>
                <c:pt idx="11">
                  <c:v>105.825966827724</c:v>
                </c:pt>
                <c:pt idx="12">
                  <c:v>100.984813368858</c:v>
                </c:pt>
                <c:pt idx="13">
                  <c:v>92.4557232298</c:v>
                </c:pt>
                <c:pt idx="14">
                  <c:v>95.898725214478802</c:v>
                </c:pt>
                <c:pt idx="15">
                  <c:v>96.561439448926095</c:v>
                </c:pt>
                <c:pt idx="16">
                  <c:v>99.2463240954025</c:v>
                </c:pt>
                <c:pt idx="17">
                  <c:v>100</c:v>
                </c:pt>
                <c:pt idx="18">
                  <c:v>101.18733306183999</c:v>
                </c:pt>
                <c:pt idx="19">
                  <c:v>106.634629724216</c:v>
                </c:pt>
                <c:pt idx="20">
                  <c:v>125.167655390158</c:v>
                </c:pt>
                <c:pt idx="21">
                  <c:v>146.598346074668</c:v>
                </c:pt>
                <c:pt idx="22">
                  <c:v>156.95710045386801</c:v>
                </c:pt>
                <c:pt idx="23">
                  <c:v>181.19731432017699</c:v>
                </c:pt>
                <c:pt idx="24">
                  <c:v>213.11812852118899</c:v>
                </c:pt>
                <c:pt idx="25">
                  <c:v>238.43877679216899</c:v>
                </c:pt>
                <c:pt idx="26">
                  <c:v>245.15104112240601</c:v>
                </c:pt>
                <c:pt idx="27">
                  <c:v>248.644040806551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BC-4075-B0BB-D6858A572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8317040"/>
        <c:axId val="-58316496"/>
      </c:lineChart>
      <c:dateAx>
        <c:axId val="-583170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649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831649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831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ANNUAL_INDEXES_WEIGHTS!$S$1</c:f>
              <c:strCache>
                <c:ptCount val="1"/>
                <c:pt idx="0">
                  <c:v>George Town
Rate (annual)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ANNUAL_INDEXES_WEIGHTS!$S$2:$S$30</c:f>
              <c:numCache>
                <c:formatCode>0.0</c:formatCode>
                <c:ptCount val="29"/>
                <c:pt idx="1">
                  <c:v>10.016420361247945</c:v>
                </c:pt>
                <c:pt idx="2">
                  <c:v>1.0447761194029903</c:v>
                </c:pt>
                <c:pt idx="3">
                  <c:v>-2.215657311669128</c:v>
                </c:pt>
                <c:pt idx="4">
                  <c:v>2.2658610271903301</c:v>
                </c:pt>
                <c:pt idx="5">
                  <c:v>4.5790251107828528</c:v>
                </c:pt>
                <c:pt idx="6">
                  <c:v>8.4745762711864394</c:v>
                </c:pt>
                <c:pt idx="7">
                  <c:v>9.8958333333333481</c:v>
                </c:pt>
                <c:pt idx="8">
                  <c:v>16.943127962085303</c:v>
                </c:pt>
                <c:pt idx="9">
                  <c:v>3.3434650455927084</c:v>
                </c:pt>
                <c:pt idx="10">
                  <c:v>0.58823529411764497</c:v>
                </c:pt>
                <c:pt idx="11">
                  <c:v>3.1189083820662766</c:v>
                </c:pt>
                <c:pt idx="12">
                  <c:v>-4.5368620037807172</c:v>
                </c:pt>
                <c:pt idx="13">
                  <c:v>-8.4158415841584127</c:v>
                </c:pt>
                <c:pt idx="14">
                  <c:v>3.6756756756756825</c:v>
                </c:pt>
                <c:pt idx="15">
                  <c:v>0.72992700729925808</c:v>
                </c:pt>
                <c:pt idx="16">
                  <c:v>2.6915113871635699</c:v>
                </c:pt>
                <c:pt idx="17">
                  <c:v>0.80645161290322509</c:v>
                </c:pt>
                <c:pt idx="18">
                  <c:v>1.2000000000000011</c:v>
                </c:pt>
                <c:pt idx="19">
                  <c:v>5.3359683794466317</c:v>
                </c:pt>
                <c:pt idx="20">
                  <c:v>17.448405253283305</c:v>
                </c:pt>
                <c:pt idx="21">
                  <c:v>17.092651757188481</c:v>
                </c:pt>
                <c:pt idx="22">
                  <c:v>7.0941336971350744</c:v>
                </c:pt>
                <c:pt idx="23">
                  <c:v>15.414012738853501</c:v>
                </c:pt>
                <c:pt idx="24">
                  <c:v>17.604856512141275</c:v>
                </c:pt>
                <c:pt idx="25">
                  <c:v>11.872360394181136</c:v>
                </c:pt>
                <c:pt idx="26">
                  <c:v>2.8523489932885893</c:v>
                </c:pt>
                <c:pt idx="27">
                  <c:v>1.3866231647634564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10-407F-B4E0-707A62AB0D10}"/>
            </c:ext>
          </c:extLst>
        </c:ser>
        <c:ser>
          <c:idx val="1"/>
          <c:order val="1"/>
          <c:tx>
            <c:strRef>
              <c:f>ANNUAL_INDEXES_WEIGHTS!$T$1</c:f>
              <c:strCache>
                <c:ptCount val="1"/>
                <c:pt idx="0">
                  <c:v>Other Cayman Islands
Rate (annual)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ANNUAL_INDEXES_WEIGHTS!$T$2:$T$30</c:f>
              <c:numCache>
                <c:formatCode>0.0</c:formatCode>
                <c:ptCount val="29"/>
                <c:pt idx="1">
                  <c:v>17.431192660550444</c:v>
                </c:pt>
                <c:pt idx="2">
                  <c:v>5.9895833333333481</c:v>
                </c:pt>
                <c:pt idx="3">
                  <c:v>-4.1769041769041841</c:v>
                </c:pt>
                <c:pt idx="4">
                  <c:v>-1.9230769230769273</c:v>
                </c:pt>
                <c:pt idx="5">
                  <c:v>17.647058823529417</c:v>
                </c:pt>
                <c:pt idx="6">
                  <c:v>6.8888888888888999</c:v>
                </c:pt>
                <c:pt idx="7">
                  <c:v>1.5592515592515621</c:v>
                </c:pt>
                <c:pt idx="8">
                  <c:v>16.786079836233348</c:v>
                </c:pt>
                <c:pt idx="9">
                  <c:v>6.7484662576687171</c:v>
                </c:pt>
                <c:pt idx="10">
                  <c:v>-5.2545155993431791</c:v>
                </c:pt>
                <c:pt idx="11">
                  <c:v>10.658578856152513</c:v>
                </c:pt>
                <c:pt idx="12">
                  <c:v>-3.3672670321065024</c:v>
                </c:pt>
                <c:pt idx="13">
                  <c:v>-12.398703403565648</c:v>
                </c:pt>
                <c:pt idx="14">
                  <c:v>2.6827012025901986</c:v>
                </c:pt>
                <c:pt idx="15">
                  <c:v>-12.522522522522529</c:v>
                </c:pt>
                <c:pt idx="16">
                  <c:v>6.1791967044284357</c:v>
                </c:pt>
                <c:pt idx="17">
                  <c:v>-3.0067895247332665</c:v>
                </c:pt>
                <c:pt idx="18">
                  <c:v>16.700000000000003</c:v>
                </c:pt>
                <c:pt idx="19">
                  <c:v>-2.3136246786632397</c:v>
                </c:pt>
                <c:pt idx="20">
                  <c:v>11.228070175438587</c:v>
                </c:pt>
                <c:pt idx="21">
                  <c:v>12.066246056782326</c:v>
                </c:pt>
                <c:pt idx="22">
                  <c:v>8.3743842364532028</c:v>
                </c:pt>
                <c:pt idx="23">
                  <c:v>7.6623376623376593</c:v>
                </c:pt>
                <c:pt idx="24">
                  <c:v>18.576598311218319</c:v>
                </c:pt>
                <c:pt idx="25">
                  <c:v>14.445574771108859</c:v>
                </c:pt>
                <c:pt idx="26">
                  <c:v>-3.0222222222222261</c:v>
                </c:pt>
                <c:pt idx="27">
                  <c:v>0.91659028414299293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10-407F-B4E0-707A62AB0D10}"/>
            </c:ext>
          </c:extLst>
        </c:ser>
        <c:ser>
          <c:idx val="2"/>
          <c:order val="2"/>
          <c:tx>
            <c:strRef>
              <c:f>ANNUAL_INDEXES_WEIGHTS!$U$1</c:f>
              <c:strCache>
                <c:ptCount val="1"/>
                <c:pt idx="0">
                  <c:v>Seven Mile Beach
Rate (annual)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ANNUAL_INDEXES_WEIGHTS!$U$2:$U$30</c:f>
              <c:numCache>
                <c:formatCode>0.0</c:formatCode>
                <c:ptCount val="29"/>
                <c:pt idx="1">
                  <c:v>0.99502487562188602</c:v>
                </c:pt>
                <c:pt idx="2">
                  <c:v>6.8965517241379226</c:v>
                </c:pt>
                <c:pt idx="3">
                  <c:v>-5.6835637480798678</c:v>
                </c:pt>
                <c:pt idx="4">
                  <c:v>2.4429967426710109</c:v>
                </c:pt>
                <c:pt idx="5">
                  <c:v>-2.0667726550079424</c:v>
                </c:pt>
                <c:pt idx="6">
                  <c:v>5.0324675324675328</c:v>
                </c:pt>
                <c:pt idx="7">
                  <c:v>25.038639876352399</c:v>
                </c:pt>
                <c:pt idx="8">
                  <c:v>19.159456118665009</c:v>
                </c:pt>
                <c:pt idx="9">
                  <c:v>3.4232365145228094</c:v>
                </c:pt>
                <c:pt idx="10">
                  <c:v>-2.6078234704112413</c:v>
                </c:pt>
                <c:pt idx="11">
                  <c:v>0.41194644696189719</c:v>
                </c:pt>
                <c:pt idx="12">
                  <c:v>0.92307692307693756</c:v>
                </c:pt>
                <c:pt idx="13">
                  <c:v>3.7601626016259937</c:v>
                </c:pt>
                <c:pt idx="14">
                  <c:v>1.9588638589618013</c:v>
                </c:pt>
                <c:pt idx="15">
                  <c:v>-7.5888568683957658</c:v>
                </c:pt>
                <c:pt idx="16">
                  <c:v>-0.62370062370062929</c:v>
                </c:pt>
                <c:pt idx="17">
                  <c:v>4.6025104602510414</c:v>
                </c:pt>
                <c:pt idx="18">
                  <c:v>11.400000000000009</c:v>
                </c:pt>
                <c:pt idx="19">
                  <c:v>46.319569120287255</c:v>
                </c:pt>
                <c:pt idx="20">
                  <c:v>2.9447852760736248</c:v>
                </c:pt>
                <c:pt idx="21">
                  <c:v>39.928486293206198</c:v>
                </c:pt>
                <c:pt idx="22">
                  <c:v>2.8534923339011975</c:v>
                </c:pt>
                <c:pt idx="23">
                  <c:v>-2.9399585921325078</c:v>
                </c:pt>
                <c:pt idx="24">
                  <c:v>25.298634812286693</c:v>
                </c:pt>
                <c:pt idx="25">
                  <c:v>3.404834865509021</c:v>
                </c:pt>
                <c:pt idx="26">
                  <c:v>2.7000329272308221</c:v>
                </c:pt>
                <c:pt idx="27">
                  <c:v>-10.965052901571015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010-407F-B4E0-707A62AB0D10}"/>
            </c:ext>
          </c:extLst>
        </c:ser>
        <c:ser>
          <c:idx val="3"/>
          <c:order val="3"/>
          <c:tx>
            <c:strRef>
              <c:f>ANNUAL_INDEXES_WEIGHTS!$V$1</c:f>
              <c:strCache>
                <c:ptCount val="1"/>
                <c:pt idx="0">
                  <c:v>West Bay
Rate (annual)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ANNUAL_INDEXES_WEIGHTS!$V$2:$V$30</c:f>
              <c:numCache>
                <c:formatCode>0.0</c:formatCode>
                <c:ptCount val="29"/>
                <c:pt idx="1">
                  <c:v>1.4084507042253502</c:v>
                </c:pt>
                <c:pt idx="2">
                  <c:v>34.375</c:v>
                </c:pt>
                <c:pt idx="3">
                  <c:v>-6.5891472868217171</c:v>
                </c:pt>
                <c:pt idx="4">
                  <c:v>-4.979253112033188</c:v>
                </c:pt>
                <c:pt idx="5">
                  <c:v>11.062590975254727</c:v>
                </c:pt>
                <c:pt idx="6">
                  <c:v>-2.752293577981646</c:v>
                </c:pt>
                <c:pt idx="7">
                  <c:v>16.846361185983817</c:v>
                </c:pt>
                <c:pt idx="8">
                  <c:v>13.610149942329874</c:v>
                </c:pt>
                <c:pt idx="9">
                  <c:v>-9.3401015228426481</c:v>
                </c:pt>
                <c:pt idx="10">
                  <c:v>10.302351623740202</c:v>
                </c:pt>
                <c:pt idx="11">
                  <c:v>-3.8578680203045668</c:v>
                </c:pt>
                <c:pt idx="12">
                  <c:v>18.585005279831044</c:v>
                </c:pt>
                <c:pt idx="13">
                  <c:v>-13.000890471950132</c:v>
                </c:pt>
                <c:pt idx="14">
                  <c:v>-1.3306038894575156</c:v>
                </c:pt>
                <c:pt idx="15">
                  <c:v>-1.1410788381742809</c:v>
                </c:pt>
                <c:pt idx="16">
                  <c:v>1.0493179433368249</c:v>
                </c:pt>
                <c:pt idx="17">
                  <c:v>3.8421599169262688</c:v>
                </c:pt>
                <c:pt idx="18">
                  <c:v>11.099999999999998</c:v>
                </c:pt>
                <c:pt idx="19">
                  <c:v>-1.1701170117011661</c:v>
                </c:pt>
                <c:pt idx="20">
                  <c:v>14.298724954462671</c:v>
                </c:pt>
                <c:pt idx="21">
                  <c:v>10.039840637450204</c:v>
                </c:pt>
                <c:pt idx="22">
                  <c:v>25.923244026068069</c:v>
                </c:pt>
                <c:pt idx="23">
                  <c:v>6.4404830362277066</c:v>
                </c:pt>
                <c:pt idx="24">
                  <c:v>26.580226904376026</c:v>
                </c:pt>
                <c:pt idx="25">
                  <c:v>1.9206145966709443</c:v>
                </c:pt>
                <c:pt idx="26">
                  <c:v>10.469011725293132</c:v>
                </c:pt>
                <c:pt idx="27">
                  <c:v>12.054586808188027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010-407F-B4E0-707A62AB0D10}"/>
            </c:ext>
          </c:extLst>
        </c:ser>
        <c:ser>
          <c:idx val="4"/>
          <c:order val="4"/>
          <c:tx>
            <c:strRef>
              <c:f>ANNUAL_INDEXES_WEIGHTS!$W$1</c:f>
              <c:strCache>
                <c:ptCount val="1"/>
                <c:pt idx="0">
                  <c:v>Total Cayman Islands
Rate (annual)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ANNUAL_INDEXES_WEIGHTS!$W$2:$W$30</c:f>
              <c:numCache>
                <c:formatCode>0.0</c:formatCode>
                <c:ptCount val="29"/>
                <c:pt idx="1">
                  <c:v>4.8309178743961345</c:v>
                </c:pt>
                <c:pt idx="2">
                  <c:v>6.9124423963133674</c:v>
                </c:pt>
                <c:pt idx="3">
                  <c:v>-4.5977011494252711</c:v>
                </c:pt>
                <c:pt idx="4">
                  <c:v>1.6566265060240948</c:v>
                </c:pt>
                <c:pt idx="5">
                  <c:v>3.1111111111111089</c:v>
                </c:pt>
                <c:pt idx="6">
                  <c:v>5.7471264367816133</c:v>
                </c:pt>
                <c:pt idx="7">
                  <c:v>14.945652173913038</c:v>
                </c:pt>
                <c:pt idx="8">
                  <c:v>17.139479905437362</c:v>
                </c:pt>
                <c:pt idx="9">
                  <c:v>2.2199798183652808</c:v>
                </c:pt>
                <c:pt idx="10">
                  <c:v>-0.39486673247778326</c:v>
                </c:pt>
                <c:pt idx="11">
                  <c:v>1.9821605550049526</c:v>
                </c:pt>
                <c:pt idx="12">
                  <c:v>0.19436345966956647</c:v>
                </c:pt>
                <c:pt idx="13">
                  <c:v>-4.5586808923375299</c:v>
                </c:pt>
                <c:pt idx="14">
                  <c:v>2.3373983739837456</c:v>
                </c:pt>
                <c:pt idx="15">
                  <c:v>-4.5680238331678336</c:v>
                </c:pt>
                <c:pt idx="16">
                  <c:v>1.1446409989594342</c:v>
                </c:pt>
                <c:pt idx="17">
                  <c:v>2.8806584362139898</c:v>
                </c:pt>
                <c:pt idx="18">
                  <c:v>8.2999999999999972</c:v>
                </c:pt>
                <c:pt idx="19">
                  <c:v>25.300092336103418</c:v>
                </c:pt>
                <c:pt idx="20">
                  <c:v>9.5062638172439318</c:v>
                </c:pt>
                <c:pt idx="21">
                  <c:v>27.119784656796785</c:v>
                </c:pt>
                <c:pt idx="22">
                  <c:v>6.8290100582318658</c:v>
                </c:pt>
                <c:pt idx="23">
                  <c:v>5.1536174430128812</c:v>
                </c:pt>
                <c:pt idx="24">
                  <c:v>22.054665409990591</c:v>
                </c:pt>
                <c:pt idx="25">
                  <c:v>7.2200772200772256</c:v>
                </c:pt>
                <c:pt idx="26">
                  <c:v>3.2409074540871385</c:v>
                </c:pt>
                <c:pt idx="27">
                  <c:v>-1.3603069410533575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010-407F-B4E0-707A62AB0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365536"/>
        <c:axId val="-59364992"/>
      </c:lineChart>
      <c:dateAx>
        <c:axId val="-593655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499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36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ANNUAL_INDEXES_WEIGHTS!$B$1</c:f>
              <c:strCache>
                <c:ptCount val="1"/>
                <c:pt idx="0">
                  <c:v>George Town
Index (2015=100)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ANNUAL_INDEXES_WEIGHTS!$B$2:$B$30</c:f>
              <c:numCache>
                <c:formatCode>0.0</c:formatCode>
                <c:ptCount val="29"/>
                <c:pt idx="0">
                  <c:v>60.879526937341303</c:v>
                </c:pt>
                <c:pt idx="1">
                  <c:v>66.970607105605794</c:v>
                </c:pt>
                <c:pt idx="2">
                  <c:v>67.653307611974796</c:v>
                </c:pt>
                <c:pt idx="3">
                  <c:v>66.158367191556195</c:v>
                </c:pt>
                <c:pt idx="4">
                  <c:v>67.671832637204304</c:v>
                </c:pt>
                <c:pt idx="5">
                  <c:v>70.7907346892936</c:v>
                </c:pt>
                <c:pt idx="6">
                  <c:v>76.805195556558303</c:v>
                </c:pt>
                <c:pt idx="7">
                  <c:v>84.4117621359336</c:v>
                </c:pt>
                <c:pt idx="8">
                  <c:v>98.695895945524896</c:v>
                </c:pt>
                <c:pt idx="9">
                  <c:v>102.03279937792099</c:v>
                </c:pt>
                <c:pt idx="10">
                  <c:v>102.613471204829</c:v>
                </c:pt>
                <c:pt idx="11">
                  <c:v>105.825966827724</c:v>
                </c:pt>
                <c:pt idx="12">
                  <c:v>100.984813368858</c:v>
                </c:pt>
                <c:pt idx="13">
                  <c:v>92.4557232298</c:v>
                </c:pt>
                <c:pt idx="14">
                  <c:v>95.898725214478802</c:v>
                </c:pt>
                <c:pt idx="15">
                  <c:v>96.561439448926095</c:v>
                </c:pt>
                <c:pt idx="16">
                  <c:v>99.2463240954025</c:v>
                </c:pt>
                <c:pt idx="17">
                  <c:v>100</c:v>
                </c:pt>
                <c:pt idx="18">
                  <c:v>101.18733306183999</c:v>
                </c:pt>
                <c:pt idx="19">
                  <c:v>106.634629724216</c:v>
                </c:pt>
                <c:pt idx="20">
                  <c:v>125.167655390158</c:v>
                </c:pt>
                <c:pt idx="21">
                  <c:v>146.598346074668</c:v>
                </c:pt>
                <c:pt idx="22">
                  <c:v>156.95710045386801</c:v>
                </c:pt>
                <c:pt idx="23">
                  <c:v>181.19731432017699</c:v>
                </c:pt>
                <c:pt idx="24">
                  <c:v>213.11812852118899</c:v>
                </c:pt>
                <c:pt idx="25">
                  <c:v>238.43877679216899</c:v>
                </c:pt>
                <c:pt idx="26">
                  <c:v>245.15104112240601</c:v>
                </c:pt>
                <c:pt idx="27">
                  <c:v>248.644040806551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70-4E12-B866-3A146A6F8CAE}"/>
            </c:ext>
          </c:extLst>
        </c:ser>
        <c:ser>
          <c:idx val="1"/>
          <c:order val="1"/>
          <c:tx>
            <c:strRef>
              <c:f>ANNUAL_INDEXES_WEIGHTS!$C$1</c:f>
              <c:strCache>
                <c:ptCount val="1"/>
                <c:pt idx="0">
                  <c:v>Other Cayman Islands
Index (2015=100)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ANNUAL_INDEXES_WEIGHTS!$C$2:$C$30</c:f>
              <c:numCache>
                <c:formatCode>0.0</c:formatCode>
                <c:ptCount val="29"/>
                <c:pt idx="0">
                  <c:v>65.420386103094501</c:v>
                </c:pt>
                <c:pt idx="1">
                  <c:v>76.840954535323306</c:v>
                </c:pt>
                <c:pt idx="2">
                  <c:v>81.442690602850604</c:v>
                </c:pt>
                <c:pt idx="3">
                  <c:v>78.039507026048</c:v>
                </c:pt>
                <c:pt idx="4">
                  <c:v>76.470825386231098</c:v>
                </c:pt>
                <c:pt idx="5">
                  <c:v>90.041702483097893</c:v>
                </c:pt>
                <c:pt idx="6">
                  <c:v>96.223023401629206</c:v>
                </c:pt>
                <c:pt idx="7">
                  <c:v>97.720980143720496</c:v>
                </c:pt>
                <c:pt idx="8">
                  <c:v>114.12232191732301</c:v>
                </c:pt>
                <c:pt idx="9">
                  <c:v>121.848476268729</c:v>
                </c:pt>
                <c:pt idx="10">
                  <c:v>115.35514313618999</c:v>
                </c:pt>
                <c:pt idx="11">
                  <c:v>127.72906950724099</c:v>
                </c:pt>
                <c:pt idx="12">
                  <c:v>123.41592176002401</c:v>
                </c:pt>
                <c:pt idx="13">
                  <c:v>108.072861469865</c:v>
                </c:pt>
                <c:pt idx="14">
                  <c:v>110.953626707303</c:v>
                </c:pt>
                <c:pt idx="15">
                  <c:v>97.100982276987196</c:v>
                </c:pt>
                <c:pt idx="16">
                  <c:v>103.073665566925</c:v>
                </c:pt>
                <c:pt idx="17">
                  <c:v>100</c:v>
                </c:pt>
                <c:pt idx="18">
                  <c:v>116.682880725557</c:v>
                </c:pt>
                <c:pt idx="19">
                  <c:v>114.04290574216699</c:v>
                </c:pt>
                <c:pt idx="20">
                  <c:v>126.79525764807801</c:v>
                </c:pt>
                <c:pt idx="21">
                  <c:v>142.08698667985101</c:v>
                </c:pt>
                <c:pt idx="22">
                  <c:v>153.999836545254</c:v>
                </c:pt>
                <c:pt idx="23">
                  <c:v>165.753368494254</c:v>
                </c:pt>
                <c:pt idx="24">
                  <c:v>196.60133481806099</c:v>
                </c:pt>
                <c:pt idx="25">
                  <c:v>224.95296309866001</c:v>
                </c:pt>
                <c:pt idx="26">
                  <c:v>218.20856963191699</c:v>
                </c:pt>
                <c:pt idx="27">
                  <c:v>220.219022763526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70-4E12-B866-3A146A6F8CAE}"/>
            </c:ext>
          </c:extLst>
        </c:ser>
        <c:ser>
          <c:idx val="2"/>
          <c:order val="2"/>
          <c:tx>
            <c:strRef>
              <c:f>ANNUAL_INDEXES_WEIGHTS!$D$1</c:f>
              <c:strCache>
                <c:ptCount val="1"/>
                <c:pt idx="0">
                  <c:v>Seven Mile Beach
Index (2015=100)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ANNUAL_INDEXES_WEIGHTS!$D$2:$D$30</c:f>
              <c:numCache>
                <c:formatCode>0.0</c:formatCode>
                <c:ptCount val="29"/>
                <c:pt idx="0">
                  <c:v>60.344736369582201</c:v>
                </c:pt>
                <c:pt idx="1">
                  <c:v>60.883916065418603</c:v>
                </c:pt>
                <c:pt idx="2">
                  <c:v>65.092705597155202</c:v>
                </c:pt>
                <c:pt idx="3">
                  <c:v>61.368906819934701</c:v>
                </c:pt>
                <c:pt idx="4">
                  <c:v>62.8619544821955</c:v>
                </c:pt>
                <c:pt idx="5">
                  <c:v>61.599455721178401</c:v>
                </c:pt>
                <c:pt idx="6">
                  <c:v>64.745128670409898</c:v>
                </c:pt>
                <c:pt idx="7">
                  <c:v>80.925942436584194</c:v>
                </c:pt>
                <c:pt idx="8">
                  <c:v>96.367723021323101</c:v>
                </c:pt>
                <c:pt idx="9">
                  <c:v>99.702641583915906</c:v>
                </c:pt>
                <c:pt idx="10">
                  <c:v>97.080175831007494</c:v>
                </c:pt>
                <c:pt idx="11">
                  <c:v>97.501559500175702</c:v>
                </c:pt>
                <c:pt idx="12">
                  <c:v>98.400635634881098</c:v>
                </c:pt>
                <c:pt idx="13">
                  <c:v>102.07697808423499</c:v>
                </c:pt>
                <c:pt idx="14">
                  <c:v>104.055807377737</c:v>
                </c:pt>
                <c:pt idx="15">
                  <c:v>96.164415639245206</c:v>
                </c:pt>
                <c:pt idx="16">
                  <c:v>95.626830545453402</c:v>
                </c:pt>
                <c:pt idx="17">
                  <c:v>100</c:v>
                </c:pt>
                <c:pt idx="18">
                  <c:v>111.442158134726</c:v>
                </c:pt>
                <c:pt idx="19">
                  <c:v>162.98831058010001</c:v>
                </c:pt>
                <c:pt idx="20">
                  <c:v>167.77428595334399</c:v>
                </c:pt>
                <c:pt idx="21">
                  <c:v>234.76753010878701</c:v>
                </c:pt>
                <c:pt idx="22">
                  <c:v>241.49121566775801</c:v>
                </c:pt>
                <c:pt idx="23">
                  <c:v>234.400852925648</c:v>
                </c:pt>
                <c:pt idx="24">
                  <c:v>293.72315291045697</c:v>
                </c:pt>
                <c:pt idx="25">
                  <c:v>303.68648610647</c:v>
                </c:pt>
                <c:pt idx="26">
                  <c:v>311.89497199445202</c:v>
                </c:pt>
                <c:pt idx="27">
                  <c:v>277.74921769358298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C70-4E12-B866-3A146A6F8CAE}"/>
            </c:ext>
          </c:extLst>
        </c:ser>
        <c:ser>
          <c:idx val="3"/>
          <c:order val="3"/>
          <c:tx>
            <c:strRef>
              <c:f>ANNUAL_INDEXES_WEIGHTS!$E$1</c:f>
              <c:strCache>
                <c:ptCount val="1"/>
                <c:pt idx="0">
                  <c:v>West Bay
Index (2015=100)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ANNUAL_INDEXES_WEIGHTS!$E$2:$E$30</c:f>
              <c:numCache>
                <c:formatCode>0.0</c:formatCode>
                <c:ptCount val="29"/>
                <c:pt idx="0">
                  <c:v>56.778357363059101</c:v>
                </c:pt>
                <c:pt idx="1">
                  <c:v>57.635031407605503</c:v>
                </c:pt>
                <c:pt idx="2">
                  <c:v>77.430296860944196</c:v>
                </c:pt>
                <c:pt idx="3">
                  <c:v>72.2613738289418</c:v>
                </c:pt>
                <c:pt idx="4">
                  <c:v>68.662749825847897</c:v>
                </c:pt>
                <c:pt idx="5">
                  <c:v>76.3311840070551</c:v>
                </c:pt>
                <c:pt idx="6">
                  <c:v>74.208684052430598</c:v>
                </c:pt>
                <c:pt idx="7">
                  <c:v>86.743848147863005</c:v>
                </c:pt>
                <c:pt idx="8">
                  <c:v>98.517001280017695</c:v>
                </c:pt>
                <c:pt idx="9">
                  <c:v>89.340197864557098</c:v>
                </c:pt>
                <c:pt idx="10">
                  <c:v>98.528300064189807</c:v>
                </c:pt>
                <c:pt idx="11">
                  <c:v>94.659661121639701</c:v>
                </c:pt>
                <c:pt idx="12">
                  <c:v>112.33920171002001</c:v>
                </c:pt>
                <c:pt idx="13">
                  <c:v>97.704896492168999</c:v>
                </c:pt>
                <c:pt idx="14">
                  <c:v>96.425905963966201</c:v>
                </c:pt>
                <c:pt idx="15">
                  <c:v>95.317755452841595</c:v>
                </c:pt>
                <c:pt idx="16">
                  <c:v>96.296118677201804</c:v>
                </c:pt>
                <c:pt idx="17">
                  <c:v>100</c:v>
                </c:pt>
                <c:pt idx="18">
                  <c:v>111.11058780403199</c:v>
                </c:pt>
                <c:pt idx="19">
                  <c:v>109.775088117854</c:v>
                </c:pt>
                <c:pt idx="20">
                  <c:v>125.52688990905</c:v>
                </c:pt>
                <c:pt idx="21">
                  <c:v>138.09911952231101</c:v>
                </c:pt>
                <c:pt idx="22">
                  <c:v>173.94288270791299</c:v>
                </c:pt>
                <c:pt idx="23">
                  <c:v>185.08120157514199</c:v>
                </c:pt>
                <c:pt idx="24">
                  <c:v>234.301476058715</c:v>
                </c:pt>
                <c:pt idx="25">
                  <c:v>238.77411607462301</c:v>
                </c:pt>
                <c:pt idx="26">
                  <c:v>263.82691460784901</c:v>
                </c:pt>
                <c:pt idx="27">
                  <c:v>295.57490335639898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C70-4E12-B866-3A146A6F8CAE}"/>
            </c:ext>
          </c:extLst>
        </c:ser>
        <c:ser>
          <c:idx val="4"/>
          <c:order val="4"/>
          <c:tx>
            <c:strRef>
              <c:f>ANNUAL_INDEXES_WEIGHTS!$R$1</c:f>
              <c:strCache>
                <c:ptCount val="1"/>
                <c:pt idx="0">
                  <c:v>Total Cayman Islands
Index (2015=100)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ANNUAL_INDEXES_WEIGHTS!$R$2:$R$30</c:f>
              <c:numCache>
                <c:formatCode>0.0</c:formatCode>
                <c:ptCount val="29"/>
                <c:pt idx="0">
                  <c:v>62.135624097449103</c:v>
                </c:pt>
                <c:pt idx="1">
                  <c:v>65.087699231938856</c:v>
                </c:pt>
                <c:pt idx="2">
                  <c:v>69.600931965073343</c:v>
                </c:pt>
                <c:pt idx="3">
                  <c:v>66.444602548886763</c:v>
                </c:pt>
                <c:pt idx="4">
                  <c:v>67.450126830296398</c:v>
                </c:pt>
                <c:pt idx="5">
                  <c:v>69.573499306428445</c:v>
                </c:pt>
                <c:pt idx="6">
                  <c:v>73.608355326092322</c:v>
                </c:pt>
                <c:pt idx="7">
                  <c:v>84.603205342869188</c:v>
                </c:pt>
                <c:pt idx="8">
                  <c:v>99.128938746200049</c:v>
                </c:pt>
                <c:pt idx="9">
                  <c:v>101.32008872706656</c:v>
                </c:pt>
                <c:pt idx="10">
                  <c:v>100.87659898991174</c:v>
                </c:pt>
                <c:pt idx="11">
                  <c:v>102.87612324797806</c:v>
                </c:pt>
                <c:pt idx="12">
                  <c:v>103.09922620135053</c:v>
                </c:pt>
                <c:pt idx="13">
                  <c:v>98.387644263771932</c:v>
                </c:pt>
                <c:pt idx="14">
                  <c:v>100.71880114395717</c:v>
                </c:pt>
                <c:pt idx="15">
                  <c:v>96.061859231577699</c:v>
                </c:pt>
                <c:pt idx="16">
                  <c:v>97.178908610139487</c:v>
                </c:pt>
                <c:pt idx="17">
                  <c:v>100.00000000000001</c:v>
                </c:pt>
                <c:pt idx="18">
                  <c:v>108.27873839084789</c:v>
                </c:pt>
                <c:pt idx="19">
                  <c:v>135.72858558698684</c:v>
                </c:pt>
                <c:pt idx="20">
                  <c:v>148.57927425116569</c:v>
                </c:pt>
                <c:pt idx="21">
                  <c:v>188.90517964746297</c:v>
                </c:pt>
                <c:pt idx="22">
                  <c:v>201.78459357160099</c:v>
                </c:pt>
                <c:pt idx="23">
                  <c:v>212.18778308637988</c:v>
                </c:pt>
                <c:pt idx="24">
                  <c:v>258.95735391676811</c:v>
                </c:pt>
                <c:pt idx="25">
                  <c:v>277.74751483328561</c:v>
                </c:pt>
                <c:pt idx="26">
                  <c:v>286.67012673980321</c:v>
                </c:pt>
                <c:pt idx="27">
                  <c:v>282.81640805319739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C70-4E12-B866-3A146A6F8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367712"/>
        <c:axId val="-59362816"/>
      </c:lineChart>
      <c:dateAx>
        <c:axId val="-593677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281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362816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367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ANNUAL_INDEXES_WEIGHTS!$W$1</c:f>
              <c:strCache>
                <c:ptCount val="1"/>
                <c:pt idx="0">
                  <c:v>Total Cayman Islands
Rate (annual)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ANNUAL_INDEXES_WEIGHTS!$W$2:$W$30</c:f>
              <c:numCache>
                <c:formatCode>0.0</c:formatCode>
                <c:ptCount val="29"/>
                <c:pt idx="1">
                  <c:v>4.8309178743961345</c:v>
                </c:pt>
                <c:pt idx="2">
                  <c:v>6.9124423963133674</c:v>
                </c:pt>
                <c:pt idx="3">
                  <c:v>-4.5977011494252711</c:v>
                </c:pt>
                <c:pt idx="4">
                  <c:v>1.6566265060240948</c:v>
                </c:pt>
                <c:pt idx="5">
                  <c:v>3.1111111111111089</c:v>
                </c:pt>
                <c:pt idx="6">
                  <c:v>5.7471264367816133</c:v>
                </c:pt>
                <c:pt idx="7">
                  <c:v>14.945652173913038</c:v>
                </c:pt>
                <c:pt idx="8">
                  <c:v>17.139479905437362</c:v>
                </c:pt>
                <c:pt idx="9">
                  <c:v>2.2199798183652808</c:v>
                </c:pt>
                <c:pt idx="10">
                  <c:v>-0.39486673247778326</c:v>
                </c:pt>
                <c:pt idx="11">
                  <c:v>1.9821605550049526</c:v>
                </c:pt>
                <c:pt idx="12">
                  <c:v>0.19436345966956647</c:v>
                </c:pt>
                <c:pt idx="13">
                  <c:v>-4.5586808923375299</c:v>
                </c:pt>
                <c:pt idx="14">
                  <c:v>2.3373983739837456</c:v>
                </c:pt>
                <c:pt idx="15">
                  <c:v>-4.5680238331678336</c:v>
                </c:pt>
                <c:pt idx="16">
                  <c:v>1.1446409989594342</c:v>
                </c:pt>
                <c:pt idx="17">
                  <c:v>2.8806584362139898</c:v>
                </c:pt>
                <c:pt idx="18">
                  <c:v>8.2999999999999972</c:v>
                </c:pt>
                <c:pt idx="19">
                  <c:v>25.300092336103418</c:v>
                </c:pt>
                <c:pt idx="20">
                  <c:v>9.5062638172439318</c:v>
                </c:pt>
                <c:pt idx="21">
                  <c:v>27.119784656796785</c:v>
                </c:pt>
                <c:pt idx="22">
                  <c:v>6.8290100582318658</c:v>
                </c:pt>
                <c:pt idx="23">
                  <c:v>5.1536174430128812</c:v>
                </c:pt>
                <c:pt idx="24">
                  <c:v>22.054665409990591</c:v>
                </c:pt>
                <c:pt idx="25">
                  <c:v>7.2200772200772256</c:v>
                </c:pt>
                <c:pt idx="26">
                  <c:v>3.2409074540871385</c:v>
                </c:pt>
                <c:pt idx="27">
                  <c:v>-1.3603069410533575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BE4-4468-8E25-F2B451EE76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071888"/>
        <c:axId val="-59071344"/>
      </c:lineChart>
      <c:dateAx>
        <c:axId val="-590718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134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ANNUAL_INDEXES_WEIGHTS!$R$1</c:f>
              <c:strCache>
                <c:ptCount val="1"/>
                <c:pt idx="0">
                  <c:v>Total Cayman Islands
Index (2015=100)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ANNUAL_INDEXES_WEIGHTS!$R$2:$R$30</c:f>
              <c:numCache>
                <c:formatCode>0.0</c:formatCode>
                <c:ptCount val="29"/>
                <c:pt idx="0">
                  <c:v>62.135624097449103</c:v>
                </c:pt>
                <c:pt idx="1">
                  <c:v>65.087699231938856</c:v>
                </c:pt>
                <c:pt idx="2">
                  <c:v>69.600931965073343</c:v>
                </c:pt>
                <c:pt idx="3">
                  <c:v>66.444602548886763</c:v>
                </c:pt>
                <c:pt idx="4">
                  <c:v>67.450126830296398</c:v>
                </c:pt>
                <c:pt idx="5">
                  <c:v>69.573499306428445</c:v>
                </c:pt>
                <c:pt idx="6">
                  <c:v>73.608355326092322</c:v>
                </c:pt>
                <c:pt idx="7">
                  <c:v>84.603205342869188</c:v>
                </c:pt>
                <c:pt idx="8">
                  <c:v>99.128938746200049</c:v>
                </c:pt>
                <c:pt idx="9">
                  <c:v>101.32008872706656</c:v>
                </c:pt>
                <c:pt idx="10">
                  <c:v>100.87659898991174</c:v>
                </c:pt>
                <c:pt idx="11">
                  <c:v>102.87612324797806</c:v>
                </c:pt>
                <c:pt idx="12">
                  <c:v>103.09922620135053</c:v>
                </c:pt>
                <c:pt idx="13">
                  <c:v>98.387644263771932</c:v>
                </c:pt>
                <c:pt idx="14">
                  <c:v>100.71880114395717</c:v>
                </c:pt>
                <c:pt idx="15">
                  <c:v>96.061859231577699</c:v>
                </c:pt>
                <c:pt idx="16">
                  <c:v>97.178908610139487</c:v>
                </c:pt>
                <c:pt idx="17">
                  <c:v>100.00000000000001</c:v>
                </c:pt>
                <c:pt idx="18">
                  <c:v>108.27873839084789</c:v>
                </c:pt>
                <c:pt idx="19">
                  <c:v>135.72858558698684</c:v>
                </c:pt>
                <c:pt idx="20">
                  <c:v>148.57927425116569</c:v>
                </c:pt>
                <c:pt idx="21">
                  <c:v>188.90517964746297</c:v>
                </c:pt>
                <c:pt idx="22">
                  <c:v>201.78459357160099</c:v>
                </c:pt>
                <c:pt idx="23">
                  <c:v>212.18778308637988</c:v>
                </c:pt>
                <c:pt idx="24">
                  <c:v>258.95735391676811</c:v>
                </c:pt>
                <c:pt idx="25">
                  <c:v>277.74751483328561</c:v>
                </c:pt>
                <c:pt idx="26">
                  <c:v>286.67012673980321</c:v>
                </c:pt>
                <c:pt idx="27">
                  <c:v>282.81640805319739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D9-465F-985C-71C674F78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074064"/>
        <c:axId val="-59073520"/>
      </c:lineChart>
      <c:dateAx>
        <c:axId val="-5907406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352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3520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ANNUAL_INDEXES_WEIGHTS!$V$1</c:f>
              <c:strCache>
                <c:ptCount val="1"/>
                <c:pt idx="0">
                  <c:v>West Bay
Rate (annual)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ANNUAL_INDEXES_WEIGHTS!$V$2:$V$30</c:f>
              <c:numCache>
                <c:formatCode>0.0</c:formatCode>
                <c:ptCount val="29"/>
                <c:pt idx="1">
                  <c:v>1.4084507042253502</c:v>
                </c:pt>
                <c:pt idx="2">
                  <c:v>34.375</c:v>
                </c:pt>
                <c:pt idx="3">
                  <c:v>-6.5891472868217171</c:v>
                </c:pt>
                <c:pt idx="4">
                  <c:v>-4.979253112033188</c:v>
                </c:pt>
                <c:pt idx="5">
                  <c:v>11.062590975254727</c:v>
                </c:pt>
                <c:pt idx="6">
                  <c:v>-2.752293577981646</c:v>
                </c:pt>
                <c:pt idx="7">
                  <c:v>16.846361185983817</c:v>
                </c:pt>
                <c:pt idx="8">
                  <c:v>13.610149942329874</c:v>
                </c:pt>
                <c:pt idx="9">
                  <c:v>-9.3401015228426481</c:v>
                </c:pt>
                <c:pt idx="10">
                  <c:v>10.302351623740202</c:v>
                </c:pt>
                <c:pt idx="11">
                  <c:v>-3.8578680203045668</c:v>
                </c:pt>
                <c:pt idx="12">
                  <c:v>18.585005279831044</c:v>
                </c:pt>
                <c:pt idx="13">
                  <c:v>-13.000890471950132</c:v>
                </c:pt>
                <c:pt idx="14">
                  <c:v>-1.3306038894575156</c:v>
                </c:pt>
                <c:pt idx="15">
                  <c:v>-1.1410788381742809</c:v>
                </c:pt>
                <c:pt idx="16">
                  <c:v>1.0493179433368249</c:v>
                </c:pt>
                <c:pt idx="17">
                  <c:v>3.8421599169262688</c:v>
                </c:pt>
                <c:pt idx="18">
                  <c:v>11.099999999999998</c:v>
                </c:pt>
                <c:pt idx="19">
                  <c:v>-1.1701170117011661</c:v>
                </c:pt>
                <c:pt idx="20">
                  <c:v>14.298724954462671</c:v>
                </c:pt>
                <c:pt idx="21">
                  <c:v>10.039840637450204</c:v>
                </c:pt>
                <c:pt idx="22">
                  <c:v>25.923244026068069</c:v>
                </c:pt>
                <c:pt idx="23">
                  <c:v>6.4404830362277066</c:v>
                </c:pt>
                <c:pt idx="24">
                  <c:v>26.580226904376026</c:v>
                </c:pt>
                <c:pt idx="25">
                  <c:v>1.9206145966709443</c:v>
                </c:pt>
                <c:pt idx="26">
                  <c:v>10.469011725293132</c:v>
                </c:pt>
                <c:pt idx="27">
                  <c:v>12.054586808188027</c:v>
                </c:pt>
                <c:pt idx="2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E7-4B6F-A904-0AC128D07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069168"/>
        <c:axId val="-59069712"/>
      </c:lineChart>
      <c:dateAx>
        <c:axId val="-5906916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6971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69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6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ANNUAL_INDEXES_WEIGHTS!$E$1</c:f>
              <c:strCache>
                <c:ptCount val="1"/>
                <c:pt idx="0">
                  <c:v>West Bay
Index (2015=100)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ANNUAL_INDEXES_WEIGHTS!$A$2:$A$30</c:f>
              <c:numCache>
                <c:formatCode>0</c:formatCode>
                <c:ptCount val="2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</c:v>
                </c:pt>
                <c:pt idx="22">
                  <c:v>2020</c:v>
                </c:pt>
                <c:pt idx="23">
                  <c:v>2021</c:v>
                </c:pt>
                <c:pt idx="24">
                  <c:v>2022</c:v>
                </c:pt>
                <c:pt idx="25">
                  <c:v>2023</c:v>
                </c:pt>
                <c:pt idx="26">
                  <c:v>2024</c:v>
                </c:pt>
                <c:pt idx="27">
                  <c:v>2025</c:v>
                </c:pt>
                <c:pt idx="28">
                  <c:v>2026</c:v>
                </c:pt>
              </c:numCache>
            </c:numRef>
          </c:cat>
          <c:val>
            <c:numRef>
              <c:f>ANNUAL_INDEXES_WEIGHTS!$E$2:$E$30</c:f>
              <c:numCache>
                <c:formatCode>0.0</c:formatCode>
                <c:ptCount val="29"/>
                <c:pt idx="0">
                  <c:v>56.778357363059101</c:v>
                </c:pt>
                <c:pt idx="1">
                  <c:v>57.635031407605503</c:v>
                </c:pt>
                <c:pt idx="2">
                  <c:v>77.430296860944196</c:v>
                </c:pt>
                <c:pt idx="3">
                  <c:v>72.2613738289418</c:v>
                </c:pt>
                <c:pt idx="4">
                  <c:v>68.662749825847897</c:v>
                </c:pt>
                <c:pt idx="5">
                  <c:v>76.3311840070551</c:v>
                </c:pt>
                <c:pt idx="6">
                  <c:v>74.208684052430598</c:v>
                </c:pt>
                <c:pt idx="7">
                  <c:v>86.743848147863005</c:v>
                </c:pt>
                <c:pt idx="8">
                  <c:v>98.517001280017695</c:v>
                </c:pt>
                <c:pt idx="9">
                  <c:v>89.340197864557098</c:v>
                </c:pt>
                <c:pt idx="10">
                  <c:v>98.528300064189807</c:v>
                </c:pt>
                <c:pt idx="11">
                  <c:v>94.659661121639701</c:v>
                </c:pt>
                <c:pt idx="12">
                  <c:v>112.33920171002001</c:v>
                </c:pt>
                <c:pt idx="13">
                  <c:v>97.704896492168999</c:v>
                </c:pt>
                <c:pt idx="14">
                  <c:v>96.425905963966201</c:v>
                </c:pt>
                <c:pt idx="15">
                  <c:v>95.317755452841595</c:v>
                </c:pt>
                <c:pt idx="16">
                  <c:v>96.296118677201804</c:v>
                </c:pt>
                <c:pt idx="17">
                  <c:v>100</c:v>
                </c:pt>
                <c:pt idx="18">
                  <c:v>111.11058780403199</c:v>
                </c:pt>
                <c:pt idx="19">
                  <c:v>109.775088117854</c:v>
                </c:pt>
                <c:pt idx="20">
                  <c:v>125.52688990905</c:v>
                </c:pt>
                <c:pt idx="21">
                  <c:v>138.09911952231101</c:v>
                </c:pt>
                <c:pt idx="22">
                  <c:v>173.94288270791299</c:v>
                </c:pt>
                <c:pt idx="23">
                  <c:v>185.08120157514199</c:v>
                </c:pt>
                <c:pt idx="24">
                  <c:v>234.301476058715</c:v>
                </c:pt>
                <c:pt idx="25">
                  <c:v>238.77411607462301</c:v>
                </c:pt>
                <c:pt idx="26">
                  <c:v>263.82691460784901</c:v>
                </c:pt>
                <c:pt idx="27">
                  <c:v>295.57490335639898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A4-44FE-ACB9-005BD41B6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072976"/>
        <c:axId val="-59072432"/>
      </c:lineChart>
      <c:dateAx>
        <c:axId val="-5907297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243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-59072432"/>
        <c:scaling>
          <c:logBase val="2"/>
          <c:orientation val="minMax"/>
          <c:max val="6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590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0" Type="http://schemas.openxmlformats.org/officeDocument/2006/relationships/chart" Target="../charts/chart13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1.xml"/><Relationship Id="rId13" Type="http://schemas.openxmlformats.org/officeDocument/2006/relationships/chart" Target="../charts/chart36.xml"/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12" Type="http://schemas.openxmlformats.org/officeDocument/2006/relationships/chart" Target="../charts/chart35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11" Type="http://schemas.openxmlformats.org/officeDocument/2006/relationships/chart" Target="../charts/chart34.xml"/><Relationship Id="rId5" Type="http://schemas.openxmlformats.org/officeDocument/2006/relationships/chart" Target="../charts/chart28.xml"/><Relationship Id="rId10" Type="http://schemas.openxmlformats.org/officeDocument/2006/relationships/chart" Target="../charts/chart33.xml"/><Relationship Id="rId4" Type="http://schemas.openxmlformats.org/officeDocument/2006/relationships/chart" Target="../charts/chart27.xml"/><Relationship Id="rId9" Type="http://schemas.openxmlformats.org/officeDocument/2006/relationships/chart" Target="../charts/chart32.xml"/><Relationship Id="rId14" Type="http://schemas.openxmlformats.org/officeDocument/2006/relationships/chart" Target="../charts/chart3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20</xdr:col>
      <xdr:colOff>304800</xdr:colOff>
      <xdr:row>17</xdr:row>
      <xdr:rowOff>152400</xdr:rowOff>
    </xdr:to>
    <xdr:graphicFrame macro="">
      <xdr:nvGraphicFramePr>
        <xdr:cNvPr id="5" name="QUARTERLY_INDEX_GEORGE_TOWN.RATE">
          <a:extLst>
            <a:ext uri="{FF2B5EF4-FFF2-40B4-BE49-F238E27FC236}">
              <a16:creationId xmlns:a16="http://schemas.microsoft.com/office/drawing/2014/main" id="{E8D8FE29-8152-40FC-88BF-2BE51FED3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1</xdr:row>
      <xdr:rowOff>0</xdr:rowOff>
    </xdr:from>
    <xdr:to>
      <xdr:col>12</xdr:col>
      <xdr:colOff>304800</xdr:colOff>
      <xdr:row>17</xdr:row>
      <xdr:rowOff>152400</xdr:rowOff>
    </xdr:to>
    <xdr:graphicFrame macro="">
      <xdr:nvGraphicFramePr>
        <xdr:cNvPr id="3" name="QUARTERLY_INDEX_GEORGE_TOWN.INDEX">
          <a:extLst>
            <a:ext uri="{FF2B5EF4-FFF2-40B4-BE49-F238E27FC236}">
              <a16:creationId xmlns:a16="http://schemas.microsoft.com/office/drawing/2014/main" id="{A25C1FE4-3256-44D4-86E5-091D40871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19</xdr:row>
      <xdr:rowOff>0</xdr:rowOff>
    </xdr:from>
    <xdr:to>
      <xdr:col>20</xdr:col>
      <xdr:colOff>304800</xdr:colOff>
      <xdr:row>35</xdr:row>
      <xdr:rowOff>152400</xdr:rowOff>
    </xdr:to>
    <xdr:graphicFrame macro="">
      <xdr:nvGraphicFramePr>
        <xdr:cNvPr id="2" name="QUARTERLY_INDEX_GEORGE_TOWN.RATE">
          <a:extLst>
            <a:ext uri="{FF2B5EF4-FFF2-40B4-BE49-F238E27FC236}">
              <a16:creationId xmlns:a16="http://schemas.microsoft.com/office/drawing/2014/main" id="{1E3768E5-8274-4FC1-B6BA-C40B6631D5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51</xdr:row>
      <xdr:rowOff>0</xdr:rowOff>
    </xdr:from>
    <xdr:to>
      <xdr:col>26</xdr:col>
      <xdr:colOff>47625</xdr:colOff>
      <xdr:row>67</xdr:row>
      <xdr:rowOff>152400</xdr:rowOff>
    </xdr:to>
    <xdr:graphicFrame macro="">
      <xdr:nvGraphicFramePr>
        <xdr:cNvPr id="4" name="ANNUAL_INDEXES.RATE">
          <a:extLst>
            <a:ext uri="{FF2B5EF4-FFF2-40B4-BE49-F238E27FC236}">
              <a16:creationId xmlns:a16="http://schemas.microsoft.com/office/drawing/2014/main" id="{BEFB932D-FC40-4194-9BB9-BC795D014A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32</xdr:row>
      <xdr:rowOff>0</xdr:rowOff>
    </xdr:from>
    <xdr:to>
      <xdr:col>26</xdr:col>
      <xdr:colOff>47625</xdr:colOff>
      <xdr:row>48</xdr:row>
      <xdr:rowOff>152400</xdr:rowOff>
    </xdr:to>
    <xdr:graphicFrame macro="">
      <xdr:nvGraphicFramePr>
        <xdr:cNvPr id="2" name="ANNUAL_INDEXES.INDEX">
          <a:extLst>
            <a:ext uri="{FF2B5EF4-FFF2-40B4-BE49-F238E27FC236}">
              <a16:creationId xmlns:a16="http://schemas.microsoft.com/office/drawing/2014/main" id="{255515E5-28D5-425C-A906-F830223D3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51</xdr:row>
      <xdr:rowOff>0</xdr:rowOff>
    </xdr:from>
    <xdr:to>
      <xdr:col>20</xdr:col>
      <xdr:colOff>428625</xdr:colOff>
      <xdr:row>67</xdr:row>
      <xdr:rowOff>152400</xdr:rowOff>
    </xdr:to>
    <xdr:graphicFrame macro="">
      <xdr:nvGraphicFramePr>
        <xdr:cNvPr id="19" name="ANNUAL_INDEX_TOTAL_CAYMAN_ISLANDS.RATE">
          <a:extLst>
            <a:ext uri="{FF2B5EF4-FFF2-40B4-BE49-F238E27FC236}">
              <a16:creationId xmlns:a16="http://schemas.microsoft.com/office/drawing/2014/main" id="{2FD3B972-C1BF-49AA-8D15-FA07C1E85E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0</xdr:colOff>
      <xdr:row>32</xdr:row>
      <xdr:rowOff>0</xdr:rowOff>
    </xdr:from>
    <xdr:to>
      <xdr:col>20</xdr:col>
      <xdr:colOff>428625</xdr:colOff>
      <xdr:row>48</xdr:row>
      <xdr:rowOff>152400</xdr:rowOff>
    </xdr:to>
    <xdr:graphicFrame macro="">
      <xdr:nvGraphicFramePr>
        <xdr:cNvPr id="18" name="ANNUAL_INDEX_TOTAL_CAYMAN_ISLANDS.INDEX">
          <a:extLst>
            <a:ext uri="{FF2B5EF4-FFF2-40B4-BE49-F238E27FC236}">
              <a16:creationId xmlns:a16="http://schemas.microsoft.com/office/drawing/2014/main" id="{D6078AE0-C165-4F92-948B-631B0E124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0</xdr:colOff>
      <xdr:row>51</xdr:row>
      <xdr:rowOff>0</xdr:rowOff>
    </xdr:from>
    <xdr:to>
      <xdr:col>16</xdr:col>
      <xdr:colOff>428625</xdr:colOff>
      <xdr:row>67</xdr:row>
      <xdr:rowOff>152400</xdr:rowOff>
    </xdr:to>
    <xdr:graphicFrame macro="">
      <xdr:nvGraphicFramePr>
        <xdr:cNvPr id="17" name="ANNUAL_INDEX_WEST_BAY.RATE">
          <a:extLst>
            <a:ext uri="{FF2B5EF4-FFF2-40B4-BE49-F238E27FC236}">
              <a16:creationId xmlns:a16="http://schemas.microsoft.com/office/drawing/2014/main" id="{8FADA30E-7DC6-43CB-B6B2-F301E043B0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32</xdr:row>
      <xdr:rowOff>0</xdr:rowOff>
    </xdr:from>
    <xdr:to>
      <xdr:col>16</xdr:col>
      <xdr:colOff>428625</xdr:colOff>
      <xdr:row>48</xdr:row>
      <xdr:rowOff>152400</xdr:rowOff>
    </xdr:to>
    <xdr:graphicFrame macro="">
      <xdr:nvGraphicFramePr>
        <xdr:cNvPr id="16" name="ANNUAL_INDEX_WEST_BAY.INDEX">
          <a:extLst>
            <a:ext uri="{FF2B5EF4-FFF2-40B4-BE49-F238E27FC236}">
              <a16:creationId xmlns:a16="http://schemas.microsoft.com/office/drawing/2014/main" id="{DECCCE1C-0D0B-49A0-95AB-DA237722C8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0</xdr:colOff>
      <xdr:row>51</xdr:row>
      <xdr:rowOff>0</xdr:rowOff>
    </xdr:from>
    <xdr:to>
      <xdr:col>12</xdr:col>
      <xdr:colOff>428625</xdr:colOff>
      <xdr:row>67</xdr:row>
      <xdr:rowOff>152400</xdr:rowOff>
    </xdr:to>
    <xdr:graphicFrame macro="">
      <xdr:nvGraphicFramePr>
        <xdr:cNvPr id="15" name="ANNUAL_INDEX_SEVEN_MILE_BEACH.RATE">
          <a:extLst>
            <a:ext uri="{FF2B5EF4-FFF2-40B4-BE49-F238E27FC236}">
              <a16:creationId xmlns:a16="http://schemas.microsoft.com/office/drawing/2014/main" id="{E4836997-66AF-4E81-B29A-B0D792ED9F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0</xdr:colOff>
      <xdr:row>32</xdr:row>
      <xdr:rowOff>0</xdr:rowOff>
    </xdr:from>
    <xdr:to>
      <xdr:col>12</xdr:col>
      <xdr:colOff>428625</xdr:colOff>
      <xdr:row>48</xdr:row>
      <xdr:rowOff>152400</xdr:rowOff>
    </xdr:to>
    <xdr:graphicFrame macro="">
      <xdr:nvGraphicFramePr>
        <xdr:cNvPr id="14" name="ANNUAL_INDEX_SEVEN_MILE_BEACH.INDEX">
          <a:extLst>
            <a:ext uri="{FF2B5EF4-FFF2-40B4-BE49-F238E27FC236}">
              <a16:creationId xmlns:a16="http://schemas.microsoft.com/office/drawing/2014/main" id="{E4C3F4CF-FFF7-4CA0-9CA5-F0066C7FF2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8</xdr:col>
      <xdr:colOff>428625</xdr:colOff>
      <xdr:row>67</xdr:row>
      <xdr:rowOff>152400</xdr:rowOff>
    </xdr:to>
    <xdr:graphicFrame macro="">
      <xdr:nvGraphicFramePr>
        <xdr:cNvPr id="13" name="ANNUAL_INDEX_OTHER_CAYMAN_ISLANDS.RATE">
          <a:extLst>
            <a:ext uri="{FF2B5EF4-FFF2-40B4-BE49-F238E27FC236}">
              <a16:creationId xmlns:a16="http://schemas.microsoft.com/office/drawing/2014/main" id="{3FDBDB82-68C3-476E-BC79-45A604092C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0</xdr:colOff>
      <xdr:row>32</xdr:row>
      <xdr:rowOff>0</xdr:rowOff>
    </xdr:from>
    <xdr:to>
      <xdr:col>8</xdr:col>
      <xdr:colOff>428625</xdr:colOff>
      <xdr:row>48</xdr:row>
      <xdr:rowOff>152400</xdr:rowOff>
    </xdr:to>
    <xdr:graphicFrame macro="">
      <xdr:nvGraphicFramePr>
        <xdr:cNvPr id="12" name="ANNUAL_INDEX_OTHER_CAYMAN_ISLANDS.INDEX">
          <a:extLst>
            <a:ext uri="{FF2B5EF4-FFF2-40B4-BE49-F238E27FC236}">
              <a16:creationId xmlns:a16="http://schemas.microsoft.com/office/drawing/2014/main" id="{48E6D4A0-0E00-4B2F-879F-3527E2BDB8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4</xdr:col>
      <xdr:colOff>428625</xdr:colOff>
      <xdr:row>67</xdr:row>
      <xdr:rowOff>152400</xdr:rowOff>
    </xdr:to>
    <xdr:graphicFrame macro="">
      <xdr:nvGraphicFramePr>
        <xdr:cNvPr id="6" name="ANNUAL_INDEX_GEORGE_TOWN.RATE">
          <a:extLst>
            <a:ext uri="{FF2B5EF4-FFF2-40B4-BE49-F238E27FC236}">
              <a16:creationId xmlns:a16="http://schemas.microsoft.com/office/drawing/2014/main" id="{403FF3F6-C7AD-4ECF-A388-D338FEC04E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32</xdr:row>
      <xdr:rowOff>0</xdr:rowOff>
    </xdr:from>
    <xdr:to>
      <xdr:col>4</xdr:col>
      <xdr:colOff>428625</xdr:colOff>
      <xdr:row>48</xdr:row>
      <xdr:rowOff>152400</xdr:rowOff>
    </xdr:to>
    <xdr:graphicFrame macro="">
      <xdr:nvGraphicFramePr>
        <xdr:cNvPr id="3" name="ANNUAL_INDEX_GEORGE_TOWN.INDEX">
          <a:extLst>
            <a:ext uri="{FF2B5EF4-FFF2-40B4-BE49-F238E27FC236}">
              <a16:creationId xmlns:a16="http://schemas.microsoft.com/office/drawing/2014/main" id="{07172765-8BFB-45A0-B489-F62AC595D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323850</xdr:colOff>
      <xdr:row>1</xdr:row>
      <xdr:rowOff>200024</xdr:rowOff>
    </xdr:from>
    <xdr:to>
      <xdr:col>18</xdr:col>
      <xdr:colOff>57150</xdr:colOff>
      <xdr:row>15</xdr:row>
      <xdr:rowOff>133349</xdr:rowOff>
    </xdr:to>
    <xdr:graphicFrame macro="">
      <xdr:nvGraphicFramePr>
        <xdr:cNvPr id="17" name="ANNUAL_INDEX_GEORGE_TOWN.INDEX">
          <a:extLst>
            <a:ext uri="{FF2B5EF4-FFF2-40B4-BE49-F238E27FC236}">
              <a16:creationId xmlns:a16="http://schemas.microsoft.com/office/drawing/2014/main" id="{5A3529BB-B397-4516-B8F2-39BFF4CA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314324</xdr:colOff>
      <xdr:row>16</xdr:row>
      <xdr:rowOff>152400</xdr:rowOff>
    </xdr:from>
    <xdr:to>
      <xdr:col>18</xdr:col>
      <xdr:colOff>114299</xdr:colOff>
      <xdr:row>30</xdr:row>
      <xdr:rowOff>0</xdr:rowOff>
    </xdr:to>
    <xdr:graphicFrame macro="">
      <xdr:nvGraphicFramePr>
        <xdr:cNvPr id="19" name="ANNUAL_INDEX_GEORGE_TOWN.RATE">
          <a:extLst>
            <a:ext uri="{FF2B5EF4-FFF2-40B4-BE49-F238E27FC236}">
              <a16:creationId xmlns:a16="http://schemas.microsoft.com/office/drawing/2014/main" id="{A3A0630D-9ACC-4FD6-9BE7-19486F8B22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16</xdr:row>
      <xdr:rowOff>152401</xdr:rowOff>
    </xdr:from>
    <xdr:to>
      <xdr:col>14</xdr:col>
      <xdr:colOff>552450</xdr:colOff>
      <xdr:row>29</xdr:row>
      <xdr:rowOff>1</xdr:rowOff>
    </xdr:to>
    <xdr:graphicFrame macro="">
      <xdr:nvGraphicFramePr>
        <xdr:cNvPr id="16" name="ANNUAL_INDEX_SEVEN_MILE_BEACH.RATE">
          <a:extLst>
            <a:ext uri="{FF2B5EF4-FFF2-40B4-BE49-F238E27FC236}">
              <a16:creationId xmlns:a16="http://schemas.microsoft.com/office/drawing/2014/main" id="{D3C4DA3A-9C9F-4F8E-8AB1-B8ED443A4A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28575</xdr:colOff>
      <xdr:row>1</xdr:row>
      <xdr:rowOff>219075</xdr:rowOff>
    </xdr:from>
    <xdr:to>
      <xdr:col>14</xdr:col>
      <xdr:colOff>571500</xdr:colOff>
      <xdr:row>16</xdr:row>
      <xdr:rowOff>9525</xdr:rowOff>
    </xdr:to>
    <xdr:graphicFrame macro="">
      <xdr:nvGraphicFramePr>
        <xdr:cNvPr id="17" name="ANNUAL_INDEX_SEVEN_MILE_BEACH.INDEX">
          <a:extLst>
            <a:ext uri="{FF2B5EF4-FFF2-40B4-BE49-F238E27FC236}">
              <a16:creationId xmlns:a16="http://schemas.microsoft.com/office/drawing/2014/main" id="{7A261F0B-9B58-411B-9616-57D7E68331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15</xdr:row>
      <xdr:rowOff>209550</xdr:rowOff>
    </xdr:from>
    <xdr:to>
      <xdr:col>13</xdr:col>
      <xdr:colOff>466725</xdr:colOff>
      <xdr:row>30</xdr:row>
      <xdr:rowOff>38100</xdr:rowOff>
    </xdr:to>
    <xdr:graphicFrame macro="">
      <xdr:nvGraphicFramePr>
        <xdr:cNvPr id="14" name="ANNUAL_INDEX_WEST_BAY.RATE">
          <a:extLst>
            <a:ext uri="{FF2B5EF4-FFF2-40B4-BE49-F238E27FC236}">
              <a16:creationId xmlns:a16="http://schemas.microsoft.com/office/drawing/2014/main" id="{17A131C6-5A96-47CE-84BD-9C382133B7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</xdr:colOff>
      <xdr:row>0</xdr:row>
      <xdr:rowOff>457199</xdr:rowOff>
    </xdr:from>
    <xdr:to>
      <xdr:col>13</xdr:col>
      <xdr:colOff>476250</xdr:colOff>
      <xdr:row>15</xdr:row>
      <xdr:rowOff>57149</xdr:rowOff>
    </xdr:to>
    <xdr:graphicFrame macro="">
      <xdr:nvGraphicFramePr>
        <xdr:cNvPr id="15" name="ANNUAL_INDEX_WEST_BAY.INDEX">
          <a:extLst>
            <a:ext uri="{FF2B5EF4-FFF2-40B4-BE49-F238E27FC236}">
              <a16:creationId xmlns:a16="http://schemas.microsoft.com/office/drawing/2014/main" id="{F6DF18D4-8CFC-46D7-ABFA-D3DF58AC13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14</xdr:row>
      <xdr:rowOff>152399</xdr:rowOff>
    </xdr:from>
    <xdr:to>
      <xdr:col>12</xdr:col>
      <xdr:colOff>257175</xdr:colOff>
      <xdr:row>27</xdr:row>
      <xdr:rowOff>104774</xdr:rowOff>
    </xdr:to>
    <xdr:graphicFrame macro="">
      <xdr:nvGraphicFramePr>
        <xdr:cNvPr id="14" name="ANNUAL_INDEX_OTHER_CAYMAN_ISLANDS.RATE">
          <a:extLst>
            <a:ext uri="{FF2B5EF4-FFF2-40B4-BE49-F238E27FC236}">
              <a16:creationId xmlns:a16="http://schemas.microsoft.com/office/drawing/2014/main" id="{924AB905-BA76-4E2D-9D63-DCAF487C83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590550</xdr:colOff>
      <xdr:row>0</xdr:row>
      <xdr:rowOff>238125</xdr:rowOff>
    </xdr:from>
    <xdr:to>
      <xdr:col>12</xdr:col>
      <xdr:colOff>238125</xdr:colOff>
      <xdr:row>13</xdr:row>
      <xdr:rowOff>47625</xdr:rowOff>
    </xdr:to>
    <xdr:graphicFrame macro="">
      <xdr:nvGraphicFramePr>
        <xdr:cNvPr id="15" name="ANNUAL_INDEX_OTHER_CAYMAN_ISLANDS.INDEX">
          <a:extLst>
            <a:ext uri="{FF2B5EF4-FFF2-40B4-BE49-F238E27FC236}">
              <a16:creationId xmlns:a16="http://schemas.microsoft.com/office/drawing/2014/main" id="{536EC147-27A2-466D-A876-7AFF49310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51</xdr:row>
      <xdr:rowOff>0</xdr:rowOff>
    </xdr:from>
    <xdr:to>
      <xdr:col>10</xdr:col>
      <xdr:colOff>47625</xdr:colOff>
      <xdr:row>67</xdr:row>
      <xdr:rowOff>152400</xdr:rowOff>
    </xdr:to>
    <xdr:graphicFrame macro="">
      <xdr:nvGraphicFramePr>
        <xdr:cNvPr id="2" name="ANNUAL_INDEXES.RATE">
          <a:extLst>
            <a:ext uri="{FF2B5EF4-FFF2-40B4-BE49-F238E27FC236}">
              <a16:creationId xmlns:a16="http://schemas.microsoft.com/office/drawing/2014/main" id="{ECFF4008-8ADD-4E3E-B8A1-BE82F8A79E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32</xdr:row>
      <xdr:rowOff>0</xdr:rowOff>
    </xdr:from>
    <xdr:to>
      <xdr:col>10</xdr:col>
      <xdr:colOff>47625</xdr:colOff>
      <xdr:row>48</xdr:row>
      <xdr:rowOff>152400</xdr:rowOff>
    </xdr:to>
    <xdr:graphicFrame macro="">
      <xdr:nvGraphicFramePr>
        <xdr:cNvPr id="3" name="ANNUAL_INDEXES.INDEX">
          <a:extLst>
            <a:ext uri="{FF2B5EF4-FFF2-40B4-BE49-F238E27FC236}">
              <a16:creationId xmlns:a16="http://schemas.microsoft.com/office/drawing/2014/main" id="{6F3A5848-92F1-4A51-AFB5-737F8B6039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4</xdr:col>
      <xdr:colOff>428625</xdr:colOff>
      <xdr:row>67</xdr:row>
      <xdr:rowOff>152400</xdr:rowOff>
    </xdr:to>
    <xdr:graphicFrame macro="">
      <xdr:nvGraphicFramePr>
        <xdr:cNvPr id="4" name="ANNUAL_INDEX_TOTAL_CAYMAN_ISLANDS.RATE">
          <a:extLst>
            <a:ext uri="{FF2B5EF4-FFF2-40B4-BE49-F238E27FC236}">
              <a16:creationId xmlns:a16="http://schemas.microsoft.com/office/drawing/2014/main" id="{2FE4A728-813D-4A9B-A311-3D744612F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32</xdr:row>
      <xdr:rowOff>0</xdr:rowOff>
    </xdr:from>
    <xdr:to>
      <xdr:col>4</xdr:col>
      <xdr:colOff>428625</xdr:colOff>
      <xdr:row>48</xdr:row>
      <xdr:rowOff>152400</xdr:rowOff>
    </xdr:to>
    <xdr:graphicFrame macro="">
      <xdr:nvGraphicFramePr>
        <xdr:cNvPr id="5" name="ANNUAL_INDEX_TOTAL_CAYMAN_ISLANDS.INDEX">
          <a:extLst>
            <a:ext uri="{FF2B5EF4-FFF2-40B4-BE49-F238E27FC236}">
              <a16:creationId xmlns:a16="http://schemas.microsoft.com/office/drawing/2014/main" id="{765CE69B-0A11-4D32-BB11-06500A5CAC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609599</xdr:colOff>
      <xdr:row>15</xdr:row>
      <xdr:rowOff>161925</xdr:rowOff>
    </xdr:from>
    <xdr:to>
      <xdr:col>32</xdr:col>
      <xdr:colOff>419100</xdr:colOff>
      <xdr:row>30</xdr:row>
      <xdr:rowOff>57150</xdr:rowOff>
    </xdr:to>
    <xdr:graphicFrame macro="">
      <xdr:nvGraphicFramePr>
        <xdr:cNvPr id="16" name="ANNUAL_INDEX_TOTAL_CAYMAN_ISLANDS.RATE">
          <a:extLst>
            <a:ext uri="{FF2B5EF4-FFF2-40B4-BE49-F238E27FC236}">
              <a16:creationId xmlns:a16="http://schemas.microsoft.com/office/drawing/2014/main" id="{A428FA5F-7E50-4307-9DB0-617689F2CD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38099</xdr:colOff>
      <xdr:row>0</xdr:row>
      <xdr:rowOff>114300</xdr:rowOff>
    </xdr:from>
    <xdr:to>
      <xdr:col>32</xdr:col>
      <xdr:colOff>428624</xdr:colOff>
      <xdr:row>14</xdr:row>
      <xdr:rowOff>76200</xdr:rowOff>
    </xdr:to>
    <xdr:graphicFrame macro="">
      <xdr:nvGraphicFramePr>
        <xdr:cNvPr id="17" name="ANNUAL_INDEX_TOTAL_CAYMAN_ISLANDS.INDEX">
          <a:extLst>
            <a:ext uri="{FF2B5EF4-FFF2-40B4-BE49-F238E27FC236}">
              <a16:creationId xmlns:a16="http://schemas.microsoft.com/office/drawing/2014/main" id="{1382ECBD-DC7D-42D6-BC18-FBD2C895C9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51</xdr:row>
      <xdr:rowOff>0</xdr:rowOff>
    </xdr:from>
    <xdr:to>
      <xdr:col>16</xdr:col>
      <xdr:colOff>428625</xdr:colOff>
      <xdr:row>67</xdr:row>
      <xdr:rowOff>152400</xdr:rowOff>
    </xdr:to>
    <xdr:graphicFrame macro="">
      <xdr:nvGraphicFramePr>
        <xdr:cNvPr id="18" name="ANNUAL_INDEX_WEST_BAY.RATE">
          <a:extLst>
            <a:ext uri="{FF2B5EF4-FFF2-40B4-BE49-F238E27FC236}">
              <a16:creationId xmlns:a16="http://schemas.microsoft.com/office/drawing/2014/main" id="{36F05A40-46CA-495B-87AB-9BE19F5E2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32</xdr:row>
      <xdr:rowOff>0</xdr:rowOff>
    </xdr:from>
    <xdr:to>
      <xdr:col>16</xdr:col>
      <xdr:colOff>428625</xdr:colOff>
      <xdr:row>48</xdr:row>
      <xdr:rowOff>152400</xdr:rowOff>
    </xdr:to>
    <xdr:graphicFrame macro="">
      <xdr:nvGraphicFramePr>
        <xdr:cNvPr id="19" name="ANNUAL_INDEX_WEST_BAY.INDEX">
          <a:extLst>
            <a:ext uri="{FF2B5EF4-FFF2-40B4-BE49-F238E27FC236}">
              <a16:creationId xmlns:a16="http://schemas.microsoft.com/office/drawing/2014/main" id="{CC56A2B6-6B7A-4CD0-8A79-CFF3A5EC4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0</xdr:colOff>
      <xdr:row>51</xdr:row>
      <xdr:rowOff>0</xdr:rowOff>
    </xdr:from>
    <xdr:to>
      <xdr:col>12</xdr:col>
      <xdr:colOff>428625</xdr:colOff>
      <xdr:row>67</xdr:row>
      <xdr:rowOff>152400</xdr:rowOff>
    </xdr:to>
    <xdr:graphicFrame macro="">
      <xdr:nvGraphicFramePr>
        <xdr:cNvPr id="20" name="ANNUAL_INDEX_SEVEN_MILE_BEACH.RATE">
          <a:extLst>
            <a:ext uri="{FF2B5EF4-FFF2-40B4-BE49-F238E27FC236}">
              <a16:creationId xmlns:a16="http://schemas.microsoft.com/office/drawing/2014/main" id="{87012146-89BA-4CCB-BF17-40D4FE3FFD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0</xdr:colOff>
      <xdr:row>32</xdr:row>
      <xdr:rowOff>0</xdr:rowOff>
    </xdr:from>
    <xdr:to>
      <xdr:col>12</xdr:col>
      <xdr:colOff>428625</xdr:colOff>
      <xdr:row>48</xdr:row>
      <xdr:rowOff>152400</xdr:rowOff>
    </xdr:to>
    <xdr:graphicFrame macro="">
      <xdr:nvGraphicFramePr>
        <xdr:cNvPr id="21" name="ANNUAL_INDEX_SEVEN_MILE_BEACH.INDEX">
          <a:extLst>
            <a:ext uri="{FF2B5EF4-FFF2-40B4-BE49-F238E27FC236}">
              <a16:creationId xmlns:a16="http://schemas.microsoft.com/office/drawing/2014/main" id="{AA2F056A-3152-44B4-BC30-C789525DD8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8</xdr:col>
      <xdr:colOff>428625</xdr:colOff>
      <xdr:row>67</xdr:row>
      <xdr:rowOff>152400</xdr:rowOff>
    </xdr:to>
    <xdr:graphicFrame macro="">
      <xdr:nvGraphicFramePr>
        <xdr:cNvPr id="22" name="ANNUAL_INDEX_OTHER_CAYMAN_ISLANDS.RATE">
          <a:extLst>
            <a:ext uri="{FF2B5EF4-FFF2-40B4-BE49-F238E27FC236}">
              <a16:creationId xmlns:a16="http://schemas.microsoft.com/office/drawing/2014/main" id="{6A108450-1674-4D08-849A-370B0575F8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0</xdr:colOff>
      <xdr:row>32</xdr:row>
      <xdr:rowOff>0</xdr:rowOff>
    </xdr:from>
    <xdr:to>
      <xdr:col>8</xdr:col>
      <xdr:colOff>428625</xdr:colOff>
      <xdr:row>48</xdr:row>
      <xdr:rowOff>152400</xdr:rowOff>
    </xdr:to>
    <xdr:graphicFrame macro="">
      <xdr:nvGraphicFramePr>
        <xdr:cNvPr id="23" name="ANNUAL_INDEX_OTHER_CAYMAN_ISLANDS.INDEX">
          <a:extLst>
            <a:ext uri="{FF2B5EF4-FFF2-40B4-BE49-F238E27FC236}">
              <a16:creationId xmlns:a16="http://schemas.microsoft.com/office/drawing/2014/main" id="{436201F0-C63C-4E7E-BE80-277BC1695F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4</xdr:col>
      <xdr:colOff>428625</xdr:colOff>
      <xdr:row>67</xdr:row>
      <xdr:rowOff>152400</xdr:rowOff>
    </xdr:to>
    <xdr:graphicFrame macro="">
      <xdr:nvGraphicFramePr>
        <xdr:cNvPr id="24" name="ANNUAL_INDEX_GEORGE_TOWN.RATE">
          <a:extLst>
            <a:ext uri="{FF2B5EF4-FFF2-40B4-BE49-F238E27FC236}">
              <a16:creationId xmlns:a16="http://schemas.microsoft.com/office/drawing/2014/main" id="{1E596600-144A-4462-8823-8248ED256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32</xdr:row>
      <xdr:rowOff>0</xdr:rowOff>
    </xdr:from>
    <xdr:to>
      <xdr:col>4</xdr:col>
      <xdr:colOff>428625</xdr:colOff>
      <xdr:row>48</xdr:row>
      <xdr:rowOff>152400</xdr:rowOff>
    </xdr:to>
    <xdr:graphicFrame macro="">
      <xdr:nvGraphicFramePr>
        <xdr:cNvPr id="25" name="ANNUAL_INDEX_GEORGE_TOWN.INDEX">
          <a:extLst>
            <a:ext uri="{FF2B5EF4-FFF2-40B4-BE49-F238E27FC236}">
              <a16:creationId xmlns:a16="http://schemas.microsoft.com/office/drawing/2014/main" id="{83DE0BAB-C21B-4715-A387-543BADE97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nds/Desktop/RPPI/Q4/QUARTERLY_INDEX_GEORGE_TOWN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cheO_ls/Desktop/ANNUAL_INDEXES_WEIGHTS.csv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nsm/OneDrive/Documents/Cayman%20Islands%20RPPI/Posit/QUARTERLY_INDEX_GEORGE_TOWN.csv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nsm/OneDrive/Documents/Cayman%20Islands%20RPPI/Posit/ANNUAL_INDEXES_WEIGHTS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RTERLY_INDEX_GEORGE_TOWN"/>
    </sheetNames>
    <sheetDataSet>
      <sheetData sheetId="0">
        <row r="2">
          <cell r="B2">
            <v>53.288448276661903</v>
          </cell>
        </row>
        <row r="3">
          <cell r="B3">
            <v>61.944086210568102</v>
          </cell>
        </row>
        <row r="4">
          <cell r="B4">
            <v>63.762845174998397</v>
          </cell>
        </row>
        <row r="5">
          <cell r="B5">
            <v>64.522728087136699</v>
          </cell>
        </row>
        <row r="6">
          <cell r="B6">
            <v>62.178727538985797</v>
          </cell>
        </row>
        <row r="7">
          <cell r="B7">
            <v>64.848359343919796</v>
          </cell>
        </row>
        <row r="8">
          <cell r="B8">
            <v>69.223274579441494</v>
          </cell>
        </row>
        <row r="9">
          <cell r="B9">
            <v>71.632066960076102</v>
          </cell>
        </row>
        <row r="10">
          <cell r="B10">
            <v>71.502199297341605</v>
          </cell>
        </row>
        <row r="11">
          <cell r="B11">
            <v>68.516936802953794</v>
          </cell>
        </row>
        <row r="12">
          <cell r="B12">
            <v>65.344852363996196</v>
          </cell>
        </row>
        <row r="13">
          <cell r="B13">
            <v>65.249241983607604</v>
          </cell>
        </row>
        <row r="14">
          <cell r="B14">
            <v>66.3089986740992</v>
          </cell>
        </row>
        <row r="15">
          <cell r="B15">
            <v>67.252702940240695</v>
          </cell>
        </row>
        <row r="16">
          <cell r="B16">
            <v>65.868986006808697</v>
          </cell>
        </row>
        <row r="17">
          <cell r="B17">
            <v>65.202781145076401</v>
          </cell>
        </row>
        <row r="18">
          <cell r="B18">
            <v>66.312748390591096</v>
          </cell>
        </row>
        <row r="19">
          <cell r="B19">
            <v>67.563339261501795</v>
          </cell>
        </row>
        <row r="20">
          <cell r="B20">
            <v>68.455711381786799</v>
          </cell>
        </row>
        <row r="21">
          <cell r="B21">
            <v>68.355531514937596</v>
          </cell>
        </row>
        <row r="22">
          <cell r="B22">
            <v>69.261882047802004</v>
          </cell>
        </row>
        <row r="23">
          <cell r="B23">
            <v>70.629182337953694</v>
          </cell>
        </row>
        <row r="24">
          <cell r="B24">
            <v>70.434784082574097</v>
          </cell>
        </row>
        <row r="25">
          <cell r="B25">
            <v>72.837090288844493</v>
          </cell>
        </row>
        <row r="26">
          <cell r="B26">
            <v>74.8216847791916</v>
          </cell>
        </row>
        <row r="27">
          <cell r="B27">
            <v>76.274598405868005</v>
          </cell>
        </row>
        <row r="28">
          <cell r="B28">
            <v>76.620960533199494</v>
          </cell>
        </row>
        <row r="29">
          <cell r="B29">
            <v>79.503538507974099</v>
          </cell>
        </row>
        <row r="30">
          <cell r="B30">
            <v>82.218602377092495</v>
          </cell>
        </row>
        <row r="31">
          <cell r="B31">
            <v>83.761260078642394</v>
          </cell>
        </row>
        <row r="32">
          <cell r="B32">
            <v>84.792295469848497</v>
          </cell>
        </row>
        <row r="33">
          <cell r="B33">
            <v>86.874890618150999</v>
          </cell>
        </row>
        <row r="34">
          <cell r="B34">
            <v>91.2970911637873</v>
          </cell>
        </row>
        <row r="35">
          <cell r="B35">
            <v>96.832305245979498</v>
          </cell>
        </row>
        <row r="36">
          <cell r="B36">
            <v>101.448072526804</v>
          </cell>
        </row>
        <row r="37">
          <cell r="B37">
            <v>105.20611484552801</v>
          </cell>
        </row>
        <row r="38">
          <cell r="B38">
            <v>101.934712069265</v>
          </cell>
        </row>
        <row r="39">
          <cell r="B39">
            <v>102.11400183213399</v>
          </cell>
        </row>
        <row r="40">
          <cell r="B40">
            <v>101.65631045994699</v>
          </cell>
        </row>
        <row r="41">
          <cell r="B41">
            <v>102.42617315034001</v>
          </cell>
        </row>
        <row r="42">
          <cell r="B42">
            <v>101.84878063938299</v>
          </cell>
        </row>
        <row r="43">
          <cell r="B43">
            <v>101.645753819715</v>
          </cell>
        </row>
        <row r="44">
          <cell r="B44">
            <v>103.391729414517</v>
          </cell>
        </row>
        <row r="45">
          <cell r="B45">
            <v>103.56762094569901</v>
          </cell>
        </row>
        <row r="46">
          <cell r="B46">
            <v>102.783336800054</v>
          </cell>
        </row>
        <row r="47">
          <cell r="B47">
            <v>109.861410332574</v>
          </cell>
        </row>
        <row r="48">
          <cell r="B48">
            <v>105.607848312466</v>
          </cell>
        </row>
        <row r="49">
          <cell r="B49">
            <v>105.051271865804</v>
          </cell>
        </row>
        <row r="50">
          <cell r="B50">
            <v>105.399385981099</v>
          </cell>
        </row>
        <row r="51">
          <cell r="B51">
            <v>103.054753834161</v>
          </cell>
        </row>
        <row r="52">
          <cell r="B52">
            <v>99.701306666375601</v>
          </cell>
        </row>
        <row r="53">
          <cell r="B53">
            <v>95.783806993797</v>
          </cell>
        </row>
        <row r="54">
          <cell r="B54">
            <v>93.105147735627298</v>
          </cell>
        </row>
        <row r="55">
          <cell r="B55">
            <v>91.948447743082397</v>
          </cell>
        </row>
        <row r="56">
          <cell r="B56">
            <v>92.613925539818595</v>
          </cell>
        </row>
        <row r="57">
          <cell r="B57">
            <v>92.155371900671895</v>
          </cell>
        </row>
        <row r="58">
          <cell r="B58">
            <v>94.206810137024604</v>
          </cell>
        </row>
        <row r="59">
          <cell r="B59">
            <v>96.171790145462396</v>
          </cell>
        </row>
        <row r="60">
          <cell r="B60">
            <v>97.919049345851505</v>
          </cell>
        </row>
        <row r="61">
          <cell r="B61">
            <v>95.297251229576801</v>
          </cell>
        </row>
        <row r="62">
          <cell r="B62">
            <v>96.967664489832302</v>
          </cell>
        </row>
        <row r="63">
          <cell r="B63">
            <v>96.675297482117401</v>
          </cell>
        </row>
        <row r="64">
          <cell r="B64">
            <v>96.024681434002403</v>
          </cell>
        </row>
        <row r="65">
          <cell r="B65">
            <v>96.5781143897525</v>
          </cell>
        </row>
        <row r="66">
          <cell r="B66">
            <v>97.416152624185997</v>
          </cell>
        </row>
        <row r="67">
          <cell r="B67">
            <v>98.434510472625206</v>
          </cell>
        </row>
        <row r="68">
          <cell r="B68">
            <v>100.445170816673</v>
          </cell>
        </row>
        <row r="69">
          <cell r="B69">
            <v>100.689462468125</v>
          </cell>
        </row>
        <row r="70">
          <cell r="B70">
            <v>100.800600327189</v>
          </cell>
        </row>
        <row r="71">
          <cell r="B71">
            <v>101.224700652273</v>
          </cell>
        </row>
        <row r="72">
          <cell r="B72">
            <v>99.909096779559704</v>
          </cell>
        </row>
        <row r="73">
          <cell r="B73">
            <v>98.065602240976901</v>
          </cell>
        </row>
        <row r="74">
          <cell r="B74">
            <v>100.637261252013</v>
          </cell>
        </row>
        <row r="75">
          <cell r="B75">
            <v>101.25855378108299</v>
          </cell>
        </row>
        <row r="76">
          <cell r="B76">
            <v>101.726637462699</v>
          </cell>
        </row>
        <row r="77">
          <cell r="B77">
            <v>101.126879751565</v>
          </cell>
        </row>
        <row r="78">
          <cell r="B78">
            <v>104.202190057149</v>
          </cell>
        </row>
        <row r="79">
          <cell r="B79">
            <v>104.678835152996</v>
          </cell>
        </row>
        <row r="80">
          <cell r="B80">
            <v>107.05600746403201</v>
          </cell>
        </row>
        <row r="81">
          <cell r="B81">
            <v>110.601486222688</v>
          </cell>
        </row>
        <row r="82">
          <cell r="B82">
            <v>115.004388053368</v>
          </cell>
        </row>
        <row r="83">
          <cell r="B83">
            <v>121.256675437171</v>
          </cell>
        </row>
        <row r="84">
          <cell r="B84">
            <v>129.01285156269199</v>
          </cell>
        </row>
        <row r="85">
          <cell r="B85">
            <v>135.39670650740001</v>
          </cell>
        </row>
        <row r="86">
          <cell r="B86">
            <v>141.391581483772</v>
          </cell>
        </row>
        <row r="87">
          <cell r="B87">
            <v>146.141717282602</v>
          </cell>
        </row>
        <row r="88">
          <cell r="B88">
            <v>147.167387367527</v>
          </cell>
        </row>
        <row r="89">
          <cell r="B89">
            <v>151.692698164772</v>
          </cell>
        </row>
        <row r="90">
          <cell r="B90">
            <v>155.44909818104699</v>
          </cell>
        </row>
        <row r="91">
          <cell r="B91">
            <v>154.69632121546601</v>
          </cell>
        </row>
        <row r="92">
          <cell r="B92">
            <v>156.618268684654</v>
          </cell>
        </row>
        <row r="93">
          <cell r="B93">
            <v>161.064713734305</v>
          </cell>
        </row>
        <row r="94">
          <cell r="B94">
            <v>167.16515906926099</v>
          </cell>
        </row>
        <row r="95">
          <cell r="B95">
            <v>176.24881934106699</v>
          </cell>
        </row>
        <row r="96">
          <cell r="B96">
            <v>185.38688447214699</v>
          </cell>
        </row>
        <row r="97">
          <cell r="B97">
            <v>195.98839439823499</v>
          </cell>
        </row>
        <row r="98">
          <cell r="B98">
            <v>202.08833346340001</v>
          </cell>
        </row>
        <row r="99">
          <cell r="B99">
            <v>208.99953933558299</v>
          </cell>
        </row>
        <row r="100">
          <cell r="B100">
            <v>216.976328076578</v>
          </cell>
        </row>
        <row r="101">
          <cell r="B101">
            <v>224.40831320919401</v>
          </cell>
        </row>
        <row r="102">
          <cell r="B102">
            <v>242.218342206692</v>
          </cell>
        </row>
        <row r="103">
          <cell r="B103">
            <v>240.62720482132301</v>
          </cell>
        </row>
        <row r="104">
          <cell r="B104">
            <v>234.42808360958199</v>
          </cell>
        </row>
        <row r="105">
          <cell r="B105">
            <v>236.48147653107799</v>
          </cell>
        </row>
        <row r="106">
          <cell r="B106">
            <v>244.143324059869</v>
          </cell>
        </row>
        <row r="107">
          <cell r="B107">
            <v>248.10842598082601</v>
          </cell>
        </row>
        <row r="108">
          <cell r="B108">
            <v>245.815713636429</v>
          </cell>
        </row>
        <row r="109">
          <cell r="B109">
            <v>242.536700812502</v>
          </cell>
        </row>
        <row r="110">
          <cell r="B110">
            <v>244.287393102316</v>
          </cell>
        </row>
        <row r="111">
          <cell r="B111">
            <v>248.978583834548</v>
          </cell>
        </row>
        <row r="112">
          <cell r="B112">
            <v>250.628707433329</v>
          </cell>
        </row>
        <row r="113">
          <cell r="B113">
            <v>250.68147885600899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_INDEXES_WEIGHTS"/>
    </sheetNames>
    <sheetDataSet>
      <sheetData sheetId="0" refreshError="1">
        <row r="2">
          <cell r="B2">
            <v>60.879526937341303</v>
          </cell>
          <cell r="C2">
            <v>65.420386103094501</v>
          </cell>
          <cell r="D2">
            <v>60.344736369582201</v>
          </cell>
          <cell r="E2">
            <v>56.778357363059101</v>
          </cell>
          <cell r="F2">
            <v>26.225143320000001</v>
          </cell>
          <cell r="G2">
            <v>2.21287688</v>
          </cell>
          <cell r="H2">
            <v>44.150342129999999</v>
          </cell>
          <cell r="I2">
            <v>4.8466230000000001</v>
          </cell>
        </row>
        <row r="3">
          <cell r="B3">
            <v>66.970607105605794</v>
          </cell>
          <cell r="C3">
            <v>76.840954535323306</v>
          </cell>
          <cell r="D3">
            <v>60.883916065418603</v>
          </cell>
          <cell r="E3">
            <v>57.635031407605503</v>
          </cell>
          <cell r="F3">
            <v>23.409468279999999</v>
          </cell>
          <cell r="G3">
            <v>4.6643809999999997</v>
          </cell>
          <cell r="H3">
            <v>50.0932485599999</v>
          </cell>
          <cell r="I3">
            <v>6.3590190800000004</v>
          </cell>
        </row>
        <row r="4">
          <cell r="B4">
            <v>67.653307611974796</v>
          </cell>
          <cell r="C4">
            <v>81.442690602850604</v>
          </cell>
          <cell r="D4">
            <v>65.092705597155202</v>
          </cell>
          <cell r="E4">
            <v>77.430296860944196</v>
          </cell>
          <cell r="F4">
            <v>31.441172680000001</v>
          </cell>
          <cell r="G4">
            <v>3.5523600000000002</v>
          </cell>
          <cell r="H4">
            <v>35.448860539999998</v>
          </cell>
          <cell r="I4">
            <v>6.7485131599999999</v>
          </cell>
        </row>
        <row r="5">
          <cell r="B5">
            <v>66.158367191556195</v>
          </cell>
          <cell r="C5">
            <v>78.039507026048</v>
          </cell>
          <cell r="D5">
            <v>61.368906819934701</v>
          </cell>
          <cell r="E5">
            <v>72.2613738289418</v>
          </cell>
          <cell r="F5">
            <v>22.60448736</v>
          </cell>
          <cell r="G5">
            <v>2.9432699200000001</v>
          </cell>
          <cell r="H5">
            <v>24.325904000000001</v>
          </cell>
          <cell r="I5">
            <v>5.6324681999999999</v>
          </cell>
        </row>
        <row r="6">
          <cell r="B6">
            <v>67.671832637204304</v>
          </cell>
          <cell r="C6">
            <v>76.470825386231098</v>
          </cell>
          <cell r="D6">
            <v>62.8619544821955</v>
          </cell>
          <cell r="E6">
            <v>68.662749825847897</v>
          </cell>
          <cell r="F6">
            <v>24.543082289999901</v>
          </cell>
          <cell r="G6">
            <v>4.6503222400000004</v>
          </cell>
          <cell r="H6">
            <v>23.589520629999999</v>
          </cell>
          <cell r="I6">
            <v>6.6143691200000001</v>
          </cell>
        </row>
        <row r="7">
          <cell r="B7">
            <v>70.7907346892936</v>
          </cell>
          <cell r="C7">
            <v>90.041702483097893</v>
          </cell>
          <cell r="D7">
            <v>61.599455721178401</v>
          </cell>
          <cell r="E7">
            <v>76.3311840070551</v>
          </cell>
          <cell r="F7">
            <v>28.674419199999999</v>
          </cell>
          <cell r="G7">
            <v>11.16356332</v>
          </cell>
          <cell r="H7">
            <v>16.469014720000001</v>
          </cell>
          <cell r="I7">
            <v>8.7148590800000001</v>
          </cell>
        </row>
        <row r="8">
          <cell r="B8">
            <v>76.805195556558303</v>
          </cell>
          <cell r="C8">
            <v>96.223023401629206</v>
          </cell>
          <cell r="D8">
            <v>64.745128670409898</v>
          </cell>
          <cell r="E8">
            <v>74.208684052430598</v>
          </cell>
          <cell r="F8">
            <v>31.64671628</v>
          </cell>
          <cell r="G8">
            <v>6.7796240999999897</v>
          </cell>
          <cell r="H8">
            <v>27.061468120000001</v>
          </cell>
          <cell r="I8">
            <v>12.59349898</v>
          </cell>
        </row>
        <row r="9">
          <cell r="B9">
            <v>84.4117621359336</v>
          </cell>
          <cell r="C9">
            <v>97.720980143720496</v>
          </cell>
          <cell r="D9">
            <v>80.925942436584194</v>
          </cell>
          <cell r="E9">
            <v>86.743848147863005</v>
          </cell>
          <cell r="F9">
            <v>42.043264289999897</v>
          </cell>
          <cell r="G9">
            <v>10.697323839999999</v>
          </cell>
          <cell r="H9">
            <v>30.6914622</v>
          </cell>
          <cell r="I9">
            <v>8.04208444</v>
          </cell>
        </row>
        <row r="10">
          <cell r="B10">
            <v>98.695895945524896</v>
          </cell>
          <cell r="C10">
            <v>114.12232191732301</v>
          </cell>
          <cell r="D10">
            <v>96.367723021323101</v>
          </cell>
          <cell r="E10">
            <v>98.517001280017695</v>
          </cell>
          <cell r="F10">
            <v>39.862742189999999</v>
          </cell>
          <cell r="G10">
            <v>13.178529749999999</v>
          </cell>
          <cell r="H10">
            <v>26.66050688</v>
          </cell>
          <cell r="I10">
            <v>12.1822739</v>
          </cell>
        </row>
        <row r="11">
          <cell r="B11">
            <v>102.03279937792099</v>
          </cell>
          <cell r="C11">
            <v>121.848476268729</v>
          </cell>
          <cell r="D11">
            <v>99.702641583915906</v>
          </cell>
          <cell r="E11">
            <v>89.340197864557098</v>
          </cell>
          <cell r="F11">
            <v>56.385102709999998</v>
          </cell>
          <cell r="G11">
            <v>14.7992045</v>
          </cell>
          <cell r="H11">
            <v>87.3863798</v>
          </cell>
          <cell r="I11">
            <v>14.03083865</v>
          </cell>
        </row>
        <row r="12">
          <cell r="B12">
            <v>102.613471204829</v>
          </cell>
          <cell r="C12">
            <v>115.35514313618999</v>
          </cell>
          <cell r="D12">
            <v>97.080175831007494</v>
          </cell>
          <cell r="E12">
            <v>98.528300064189807</v>
          </cell>
          <cell r="F12">
            <v>66.799062649999996</v>
          </cell>
          <cell r="G12">
            <v>9.7061453800000006</v>
          </cell>
          <cell r="H12">
            <v>54.703475130000001</v>
          </cell>
          <cell r="I12">
            <v>17.038553719999999</v>
          </cell>
        </row>
        <row r="13">
          <cell r="B13">
            <v>105.825966827724</v>
          </cell>
          <cell r="C13">
            <v>127.72906950724099</v>
          </cell>
          <cell r="D13">
            <v>97.501559500175702</v>
          </cell>
          <cell r="E13">
            <v>94.659661121639701</v>
          </cell>
          <cell r="F13">
            <v>51.795061560000001</v>
          </cell>
          <cell r="G13">
            <v>12.863356720000001</v>
          </cell>
          <cell r="H13">
            <v>51.801400139999998</v>
          </cell>
          <cell r="I13">
            <v>14.2154508399999</v>
          </cell>
        </row>
        <row r="14">
          <cell r="B14">
            <v>100.984813368858</v>
          </cell>
          <cell r="C14">
            <v>123.41592176002401</v>
          </cell>
          <cell r="D14">
            <v>98.400635634881098</v>
          </cell>
          <cell r="E14">
            <v>112.33920171002001</v>
          </cell>
          <cell r="F14">
            <v>29.000536669999999</v>
          </cell>
          <cell r="G14">
            <v>9.8248731099999898</v>
          </cell>
          <cell r="H14">
            <v>33.894149710000001</v>
          </cell>
          <cell r="I14">
            <v>8.8790464399999998</v>
          </cell>
        </row>
        <row r="15">
          <cell r="B15">
            <v>92.4557232298</v>
          </cell>
          <cell r="C15">
            <v>108.072861469865</v>
          </cell>
          <cell r="D15">
            <v>102.07697808423499</v>
          </cell>
          <cell r="E15">
            <v>97.704896492168999</v>
          </cell>
          <cell r="F15">
            <v>37.38774136</v>
          </cell>
          <cell r="G15">
            <v>9.9238409399999998</v>
          </cell>
          <cell r="H15">
            <v>42.788247320000004</v>
          </cell>
          <cell r="I15">
            <v>8.0060161500000007</v>
          </cell>
        </row>
        <row r="16">
          <cell r="B16">
            <v>95.898725214478802</v>
          </cell>
          <cell r="C16">
            <v>110.953626707303</v>
          </cell>
          <cell r="D16">
            <v>104.055807377737</v>
          </cell>
          <cell r="E16">
            <v>96.425905963966201</v>
          </cell>
          <cell r="F16">
            <v>27.984892840000001</v>
          </cell>
          <cell r="G16">
            <v>5.52686952</v>
          </cell>
          <cell r="H16">
            <v>53.749853969999997</v>
          </cell>
          <cell r="I16">
            <v>7.0673508399999996</v>
          </cell>
        </row>
        <row r="17">
          <cell r="B17">
            <v>96.561439448926095</v>
          </cell>
          <cell r="C17">
            <v>97.100982276987196</v>
          </cell>
          <cell r="D17">
            <v>96.164415639245206</v>
          </cell>
          <cell r="E17">
            <v>95.317755452841595</v>
          </cell>
          <cell r="F17">
            <v>34.766917549999903</v>
          </cell>
          <cell r="G17">
            <v>4.12272719</v>
          </cell>
          <cell r="H17">
            <v>52.593381559999997</v>
          </cell>
          <cell r="I17">
            <v>5.7516904899999997</v>
          </cell>
        </row>
        <row r="18">
          <cell r="B18">
            <v>99.2463240954025</v>
          </cell>
          <cell r="C18">
            <v>103.073665566925</v>
          </cell>
          <cell r="D18">
            <v>95.626830545453402</v>
          </cell>
          <cell r="E18">
            <v>96.296118677201804</v>
          </cell>
          <cell r="F18">
            <v>38.447476680000001</v>
          </cell>
          <cell r="G18">
            <v>10.28106874</v>
          </cell>
          <cell r="H18">
            <v>80.824936550000004</v>
          </cell>
          <cell r="I18">
            <v>10.096967319999999</v>
          </cell>
        </row>
        <row r="19">
          <cell r="B19">
            <v>100</v>
          </cell>
          <cell r="C19">
            <v>100</v>
          </cell>
          <cell r="D19">
            <v>100</v>
          </cell>
          <cell r="E19">
            <v>100</v>
          </cell>
          <cell r="F19">
            <v>56.200870049999999</v>
          </cell>
          <cell r="G19">
            <v>5.91158173</v>
          </cell>
          <cell r="H19">
            <v>77.669558519999995</v>
          </cell>
          <cell r="I19">
            <v>12.13419055</v>
          </cell>
        </row>
        <row r="20">
          <cell r="B20">
            <v>101.18733306183999</v>
          </cell>
          <cell r="C20">
            <v>116.682880725557</v>
          </cell>
          <cell r="D20">
            <v>111.442158134726</v>
          </cell>
          <cell r="E20">
            <v>111.11058780403199</v>
          </cell>
          <cell r="F20">
            <v>65.870222949999999</v>
          </cell>
          <cell r="G20">
            <v>8.0375976700000002</v>
          </cell>
          <cell r="H20">
            <v>80.196683849999999</v>
          </cell>
          <cell r="I20">
            <v>19.760226029999998</v>
          </cell>
        </row>
        <row r="21">
          <cell r="B21">
            <v>106.634629724216</v>
          </cell>
          <cell r="C21">
            <v>114.04290574216699</v>
          </cell>
          <cell r="D21">
            <v>162.98831058010001</v>
          </cell>
          <cell r="E21">
            <v>109.775088117854</v>
          </cell>
          <cell r="F21">
            <v>68.055062909999904</v>
          </cell>
          <cell r="G21">
            <v>11.97835542</v>
          </cell>
          <cell r="H21">
            <v>112.6466581</v>
          </cell>
          <cell r="I21">
            <v>12.79598389</v>
          </cell>
        </row>
        <row r="22">
          <cell r="B22">
            <v>125.167655390158</v>
          </cell>
          <cell r="C22">
            <v>126.79525764807801</v>
          </cell>
          <cell r="D22">
            <v>167.77428595334399</v>
          </cell>
          <cell r="E22">
            <v>125.52688990905</v>
          </cell>
          <cell r="F22">
            <v>79.449348209999997</v>
          </cell>
          <cell r="G22">
            <v>21.606885219999999</v>
          </cell>
          <cell r="H22">
            <v>99.552248449999993</v>
          </cell>
          <cell r="I22">
            <v>24.319410730000001</v>
          </cell>
        </row>
        <row r="23">
          <cell r="B23">
            <v>146.598346074668</v>
          </cell>
          <cell r="C23">
            <v>142.08698667985101</v>
          </cell>
          <cell r="D23">
            <v>234.76753010878701</v>
          </cell>
          <cell r="E23">
            <v>138.09911952231101</v>
          </cell>
          <cell r="F23">
            <v>78.86346795</v>
          </cell>
          <cell r="G23">
            <v>12.884553539999899</v>
          </cell>
          <cell r="H23">
            <v>97.260531169999993</v>
          </cell>
          <cell r="I23">
            <v>20.08368625</v>
          </cell>
        </row>
        <row r="24">
          <cell r="B24">
            <v>156.95710045386801</v>
          </cell>
          <cell r="C24">
            <v>153.999836545254</v>
          </cell>
          <cell r="D24">
            <v>241.49121566775801</v>
          </cell>
          <cell r="E24">
            <v>173.94288270791299</v>
          </cell>
          <cell r="F24">
            <v>57.257766060000002</v>
          </cell>
          <cell r="G24">
            <v>12.87305694</v>
          </cell>
          <cell r="H24">
            <v>102.5544463</v>
          </cell>
          <cell r="I24">
            <v>25.503624139999999</v>
          </cell>
        </row>
        <row r="25">
          <cell r="B25">
            <v>181.19731432017699</v>
          </cell>
          <cell r="C25">
            <v>165.753368494254</v>
          </cell>
          <cell r="D25">
            <v>234.400852925648</v>
          </cell>
          <cell r="E25">
            <v>185.08120157514199</v>
          </cell>
          <cell r="F25">
            <v>135.15325909999899</v>
          </cell>
          <cell r="G25">
            <v>20.45416093</v>
          </cell>
          <cell r="H25">
            <v>114.988240769999</v>
          </cell>
          <cell r="I25">
            <v>27.04411524</v>
          </cell>
        </row>
        <row r="26">
          <cell r="B26">
            <v>213.11812852118899</v>
          </cell>
          <cell r="C26">
            <v>196.60133481806099</v>
          </cell>
          <cell r="D26">
            <v>293.72315291045697</v>
          </cell>
          <cell r="E26">
            <v>234.301476058715</v>
          </cell>
          <cell r="F26">
            <v>96.719912010000002</v>
          </cell>
          <cell r="G26">
            <v>30.149859450000001</v>
          </cell>
          <cell r="H26">
            <v>108.4725332</v>
          </cell>
          <cell r="I26">
            <v>46.99951927</v>
          </cell>
        </row>
        <row r="27">
          <cell r="B27">
            <v>238.43877679216899</v>
          </cell>
          <cell r="C27">
            <v>224.95296309866001</v>
          </cell>
          <cell r="D27">
            <v>303.68648610647</v>
          </cell>
          <cell r="E27">
            <v>238.77411607462301</v>
          </cell>
          <cell r="F27">
            <v>78.626125479999999</v>
          </cell>
          <cell r="G27">
            <v>24.62435687</v>
          </cell>
          <cell r="H27">
            <v>91.005873949999994</v>
          </cell>
          <cell r="I27">
            <v>29.097315289999901</v>
          </cell>
        </row>
        <row r="28">
          <cell r="B28">
            <v>245.15104112240601</v>
          </cell>
          <cell r="C28">
            <v>218.20856963191699</v>
          </cell>
          <cell r="D28">
            <v>311.89497199445202</v>
          </cell>
          <cell r="E28">
            <v>263.82691460784901</v>
          </cell>
          <cell r="F28">
            <v>94.297323379999995</v>
          </cell>
          <cell r="G28">
            <v>22.246183469999998</v>
          </cell>
          <cell r="H28">
            <v>105.18000472</v>
          </cell>
          <cell r="I28">
            <v>73.747960340000006</v>
          </cell>
        </row>
        <row r="29">
          <cell r="B29">
            <v>248.644040806551</v>
          </cell>
          <cell r="C29">
            <v>220.219022763526</v>
          </cell>
          <cell r="D29">
            <v>277.74921769358298</v>
          </cell>
          <cell r="E29">
            <v>295.57490335639898</v>
          </cell>
          <cell r="F29">
            <v>101.251907129999</v>
          </cell>
          <cell r="G29">
            <v>22.82576946</v>
          </cell>
          <cell r="H29">
            <v>103.96246526</v>
          </cell>
          <cell r="I29">
            <v>75.827315749999997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RTERLY_INDEX_GEORGE_TOWN"/>
    </sheetNames>
    <sheetDataSet>
      <sheetData sheetId="0">
        <row r="2">
          <cell r="B2">
            <v>53.288447276709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_INDEXES_WEIGHTS"/>
    </sheetNames>
    <sheetDataSet>
      <sheetData sheetId="0">
        <row r="2">
          <cell r="B2">
            <v>60.879527321572198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117" totalsRowShown="0" headerRowDxfId="103" dataDxfId="102" tableBorderDxfId="101">
  <tableColumns count="4">
    <tableColumn id="1" xr3:uid="{00000000-0010-0000-0000-000001000000}" name="Quarter" dataDxfId="100"/>
    <tableColumn id="2" xr3:uid="{00000000-0010-0000-0000-000002000000}" name="George Town_x000a_Index (2015=100)" dataDxfId="99">
      <calculatedColumnFormula>[3]QUARTERLY_INDEX_GEORGE_TOWN!B2</calculatedColumnFormula>
    </tableColumn>
    <tableColumn id="3" xr3:uid="{00000000-0010-0000-0000-000003000000}" name="George Town_x000a_Rate (annual)" dataDxfId="98"/>
    <tableColumn id="4" xr3:uid="{00000000-0010-0000-0000-000004000000}" name="George Town_x000a_Rate (quarterly)" dataDxfId="97">
      <calculatedColumnFormula>IF(B2&gt;0,100*(B2/B1-1),NA())</calculatedColumnFormula>
    </tableColumn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CABF1F9-7CDA-4462-B7EC-A2FFBCFDA2D9}" name="ANNUAL_INDEXES_WEIGHTS13" displayName="ANNUAL_INDEXES_WEIGHTS13" ref="A2:W30" totalsRowShown="0" headerRowDxfId="24" dataDxfId="0">
  <tableColumns count="23">
    <tableColumn id="1" xr3:uid="{81293FDC-593D-4B7F-8286-E0640D0A8726}" name="Year" dataDxfId="23"/>
    <tableColumn id="2" xr3:uid="{0B7E1600-AC0A-4326-9225-797ABC8C609B}" name="George Town_x000a_Index (2015=100)" dataDxfId="22">
      <calculatedColumnFormula>[2]ANNUAL_INDEXES_WEIGHTS!B2</calculatedColumnFormula>
    </tableColumn>
    <tableColumn id="3" xr3:uid="{4FA2605D-597F-4BC2-815E-6E7D853C15F7}" name="Other Cayman Islands_x000a_Index (2015=100)" dataDxfId="21">
      <calculatedColumnFormula>[2]ANNUAL_INDEXES_WEIGHTS!C2</calculatedColumnFormula>
    </tableColumn>
    <tableColumn id="4" xr3:uid="{D0B959FD-E4AC-4A25-A563-BC4A6EB78253}" name="Seven Mile Beach_x000a_Index (2015=100)" dataDxfId="20">
      <calculatedColumnFormula>[2]ANNUAL_INDEXES_WEIGHTS!D2</calculatedColumnFormula>
    </tableColumn>
    <tableColumn id="5" xr3:uid="{C1C5BE04-F578-427A-BBF1-0148AA89A62C}" name="West Bay_x000a_Index (2015=100)" dataDxfId="19">
      <calculatedColumnFormula>[2]ANNUAL_INDEXES_WEIGHTS!E2</calculatedColumnFormula>
    </tableColumn>
    <tableColumn id="6" xr3:uid="{00F99755-F266-4893-B602-5B7D80CDB54E}" name="George Town_x000a_Weight" dataDxfId="18">
      <calculatedColumnFormula>[2]ANNUAL_INDEXES_WEIGHTS!F2</calculatedColumnFormula>
    </tableColumn>
    <tableColumn id="7" xr3:uid="{BF8E971D-1C91-4551-8801-64D956E9D871}" name="Other Cayman Islands_x000a_Weight" dataDxfId="17">
      <calculatedColumnFormula>[2]ANNUAL_INDEXES_WEIGHTS!G2</calculatedColumnFormula>
    </tableColumn>
    <tableColumn id="8" xr3:uid="{38EBF13D-2ABA-46FB-BC64-E96653016B7D}" name="Seven Mile Beach_x000a_Weight" dataDxfId="16">
      <calculatedColumnFormula>[2]ANNUAL_INDEXES_WEIGHTS!H2</calculatedColumnFormula>
    </tableColumn>
    <tableColumn id="9" xr3:uid="{B246B30D-5F81-49B9-AF7D-0231C58C6D6B}" name="West Bay_x000a_Weight" dataDxfId="15">
      <calculatedColumnFormula>[2]ANNUAL_INDEXES_WEIGHTS!I2</calculatedColumnFormula>
    </tableColumn>
    <tableColumn id="10" xr3:uid="{0A89E40F-DC36-4A9A-A171-DD699C32A130}" name="George Town_x000a_Index (unchained)" dataDxfId="14">
      <calculatedColumnFormula>B3/B2</calculatedColumnFormula>
    </tableColumn>
    <tableColumn id="11" xr3:uid="{314681EC-D2AF-4055-ADC3-CC878D9520F9}" name="Other Cayman Islands_x000a_Index (unchained)" dataDxfId="13">
      <calculatedColumnFormula>C3/C2</calculatedColumnFormula>
    </tableColumn>
    <tableColumn id="12" xr3:uid="{201F27F9-1464-4CB8-9CF6-663F14E24CD9}" name="Seven Mile Beach_x000a_Index (unchained)" dataDxfId="12">
      <calculatedColumnFormula>D3/D2</calculatedColumnFormula>
    </tableColumn>
    <tableColumn id="13" xr3:uid="{3CE2926E-54E9-4615-BC36-96D1E352B8E4}" name="West Bay_x000a_Index (unchained)" dataDxfId="11">
      <calculatedColumnFormula>E3/E2</calculatedColumnFormula>
    </tableColumn>
    <tableColumn id="14" xr3:uid="{5375DB34-F0E3-400C-B465-EDC27460B7A3}" name="George Town_x000a_Weight (averaged)" dataDxfId="10"/>
    <tableColumn id="15" xr3:uid="{0C01DC39-BB45-41F7-B010-CED2D5EBA91F}" name="Other Cayman Islands_x000a_Weight (averaged)" dataDxfId="9"/>
    <tableColumn id="16" xr3:uid="{5229A017-BF24-48B8-804E-8DF5442EE6AE}" name="Seven Mile Beach_x000a_Weight (averaged)" dataDxfId="8"/>
    <tableColumn id="17" xr3:uid="{0EA1A29C-D04B-4BBF-B677-0B443F92C447}" name="West Bay_x000a_Weight (averaged)" dataDxfId="7"/>
    <tableColumn id="18" xr3:uid="{C619FD8A-4134-47CF-A214-70BB95CFCBA3}" name="Total Cayman Islands_x000a_Index (2015=100)" dataDxfId="6">
      <calculatedColumnFormula array="1">R2*SUMPRODUCT(J3:M3,N3:Q3/SUM(N3:Q3))</calculatedColumnFormula>
    </tableColumn>
    <tableColumn id="19" xr3:uid="{1CBD93D5-4D9D-4416-B3EC-9E7263DAAA82}" name="George Town_x000a_Rate (annual)" dataDxfId="5">
      <calculatedColumnFormula>IF(B3&gt;0,100*(B3/B2-1),NA())</calculatedColumnFormula>
    </tableColumn>
    <tableColumn id="20" xr3:uid="{1B452D2E-F28E-4497-8125-E9E588542106}" name="Other Cayman Islands_x000a_Rate (annual)" dataDxfId="4">
      <calculatedColumnFormula>IF(C3&gt;0,100*(C3/C2-1),NA())</calculatedColumnFormula>
    </tableColumn>
    <tableColumn id="21" xr3:uid="{7DC24F8A-5AF5-45C5-800D-220124FDB762}" name="Seven Mile Beach_x000a_Rate (annual)" dataDxfId="3">
      <calculatedColumnFormula>IF(D3&gt;0,100*(D3/D2-1),NA())</calculatedColumnFormula>
    </tableColumn>
    <tableColumn id="22" xr3:uid="{7AF67774-2740-4FD6-A03E-77CAAE1DD8A5}" name="West Bay_x000a_Rate (annual)" dataDxfId="2">
      <calculatedColumnFormula>IF(E3&gt;0,100*(E3/E2-1),NA())</calculatedColumnFormula>
    </tableColumn>
    <tableColumn id="23" xr3:uid="{FF4C7125-E9C3-4D9C-A259-00B6494DE19D}" name="Total Cayman Islands_x000a_Rate (annual)" dataDxfId="1">
      <calculatedColumnFormula>IF(F3&gt;0,100*(F3/F2-1),NA())</calculatedColumnFormula>
    </tableColumn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NNUAL_INDEXES_WEIGHTS" displayName="ANNUAL_INDEXES_WEIGHTS" ref="A1:W30" totalsRowShown="0" headerRowDxfId="96" dataDxfId="95">
  <tableColumns count="23">
    <tableColumn id="1" xr3:uid="{00000000-0010-0000-0100-000001000000}" name="Year" dataDxfId="94"/>
    <tableColumn id="2" xr3:uid="{00000000-0010-0000-0100-000002000000}" name="George Town_x000a_Index (2015=100)" dataDxfId="93">
      <calculatedColumnFormula>[4]ANNUAL_INDEXES_WEIGHTS!B2</calculatedColumnFormula>
    </tableColumn>
    <tableColumn id="3" xr3:uid="{00000000-0010-0000-0100-000003000000}" name="Other Cayman Islands_x000a_Index (2015=100)" dataDxfId="92">
      <calculatedColumnFormula>[4]ANNUAL_INDEXES_WEIGHTS!C2</calculatedColumnFormula>
    </tableColumn>
    <tableColumn id="4" xr3:uid="{00000000-0010-0000-0100-000004000000}" name="Seven Mile Beach_x000a_Index (2015=100)" dataDxfId="91">
      <calculatedColumnFormula>[4]ANNUAL_INDEXES_WEIGHTS!D2</calculatedColumnFormula>
    </tableColumn>
    <tableColumn id="5" xr3:uid="{00000000-0010-0000-0100-000005000000}" name="West Bay_x000a_Index (2015=100)" dataDxfId="90">
      <calculatedColumnFormula>[4]ANNUAL_INDEXES_WEIGHTS!E2</calculatedColumnFormula>
    </tableColumn>
    <tableColumn id="6" xr3:uid="{00000000-0010-0000-0100-000006000000}" name="George Town_x000a_Weight" dataDxfId="89">
      <calculatedColumnFormula>[4]ANNUAL_INDEXES_WEIGHTS!F2</calculatedColumnFormula>
    </tableColumn>
    <tableColumn id="7" xr3:uid="{00000000-0010-0000-0100-000007000000}" name="Other Cayman Islands_x000a_Weight" dataDxfId="88">
      <calculatedColumnFormula>[4]ANNUAL_INDEXES_WEIGHTS!G2</calculatedColumnFormula>
    </tableColumn>
    <tableColumn id="8" xr3:uid="{00000000-0010-0000-0100-000008000000}" name="Seven Mile Beach_x000a_Weight" dataDxfId="87">
      <calculatedColumnFormula>[4]ANNUAL_INDEXES_WEIGHTS!H2</calculatedColumnFormula>
    </tableColumn>
    <tableColumn id="9" xr3:uid="{00000000-0010-0000-0100-000009000000}" name="West Bay_x000a_Weight" dataDxfId="86">
      <calculatedColumnFormula>[4]ANNUAL_INDEXES_WEIGHTS!I2</calculatedColumnFormula>
    </tableColumn>
    <tableColumn id="10" xr3:uid="{00000000-0010-0000-0100-00000A000000}" name="George Town_x000a_Index (unchained)" dataDxfId="85">
      <calculatedColumnFormula>B2/B1</calculatedColumnFormula>
    </tableColumn>
    <tableColumn id="11" xr3:uid="{00000000-0010-0000-0100-00000B000000}" name="Other Cayman Islands_x000a_Index (unchained)" dataDxfId="84">
      <calculatedColumnFormula>C2/C1</calculatedColumnFormula>
    </tableColumn>
    <tableColumn id="12" xr3:uid="{00000000-0010-0000-0100-00000C000000}" name="Seven Mile Beach_x000a_Index (unchained)" dataDxfId="83">
      <calculatedColumnFormula>D2/D1</calculatedColumnFormula>
    </tableColumn>
    <tableColumn id="13" xr3:uid="{00000000-0010-0000-0100-00000D000000}" name="West Bay_x000a_Index (unchained)" dataDxfId="82">
      <calculatedColumnFormula>E2/E1</calculatedColumnFormula>
    </tableColumn>
    <tableColumn id="14" xr3:uid="{00000000-0010-0000-0100-00000E000000}" name="George Town_x000a_Weight (averaged)" dataDxfId="81"/>
    <tableColumn id="15" xr3:uid="{00000000-0010-0000-0100-00000F000000}" name="Other Cayman Islands_x000a_Weight (averaged)" dataDxfId="80"/>
    <tableColumn id="16" xr3:uid="{00000000-0010-0000-0100-000010000000}" name="Seven Mile Beach_x000a_Weight (averaged)" dataDxfId="79"/>
    <tableColumn id="17" xr3:uid="{00000000-0010-0000-0100-000011000000}" name="West Bay_x000a_Weight (averaged)" dataDxfId="78"/>
    <tableColumn id="18" xr3:uid="{00000000-0010-0000-0100-000012000000}" name="Total Cayman Islands_x000a_Index (2015=100)" dataDxfId="77">
      <calculatedColumnFormula array="1">R1*SUMPRODUCT(J2:M2,N2:Q2/SUM(N2:Q2))</calculatedColumnFormula>
    </tableColumn>
    <tableColumn id="19" xr3:uid="{00000000-0010-0000-0100-000013000000}" name="George Town_x000a_Rate (annual)" dataDxfId="76">
      <calculatedColumnFormula>IF(B2&gt;0,100*(B2/B1-1),NA())</calculatedColumnFormula>
    </tableColumn>
    <tableColumn id="20" xr3:uid="{00000000-0010-0000-0100-000014000000}" name="Other Cayman Islands_x000a_Rate (annual)" dataDxfId="75">
      <calculatedColumnFormula>IF(C2&gt;0,100*(C2/C1-1),NA())</calculatedColumnFormula>
    </tableColumn>
    <tableColumn id="21" xr3:uid="{00000000-0010-0000-0100-000015000000}" name="Seven Mile Beach_x000a_Rate (annual)" dataDxfId="74">
      <calculatedColumnFormula>IF(D2&gt;0,100*(D2/D1-1),NA())</calculatedColumnFormula>
    </tableColumn>
    <tableColumn id="22" xr3:uid="{00000000-0010-0000-0100-000016000000}" name="West Bay_x000a_Rate (annual)" dataDxfId="73">
      <calculatedColumnFormula>IF(E2&gt;0,100*(E2/E1-1),NA())</calculatedColumnFormula>
    </tableColumn>
    <tableColumn id="23" xr3:uid="{00000000-0010-0000-0100-000017000000}" name="Total Cayman Islands_x000a_Rate (annual)" dataDxfId="72">
      <calculatedColumnFormula>IF(F2&gt;0,100*(F2/F1-1),NA())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SAVE_AS_CSV_FOR_PUBLICATION.ANNUAL_INDEXES_WEIGHTS" displayName="SAVE_AS_CSV_FOR_PUBLICATION.ANNUAL_INDEXES_WEIGHTS" ref="F1:P30" totalsRowShown="0" headerRowDxfId="71" dataDxfId="70">
  <tableColumns count="11">
    <tableColumn id="1" xr3:uid="{00000000-0010-0000-0200-000001000000}" name="Year" dataDxfId="69">
      <calculatedColumnFormula>YEAR(ANNUAL_INDEXES_WEIGHTS!A2)</calculatedColumnFormula>
    </tableColumn>
    <tableColumn id="2" xr3:uid="{00000000-0010-0000-0200-000002000000}" name="George Town_x000a_Index (annual)" dataDxfId="68">
      <calculatedColumnFormula>ROUND(ANNUAL_INDEXES_WEIGHTS!B2,1)</calculatedColumnFormula>
    </tableColumn>
    <tableColumn id="3" xr3:uid="{00000000-0010-0000-0200-000003000000}" name="Other Cayman Islands_x000a_Index (annual)" dataDxfId="67">
      <calculatedColumnFormula>ROUND(ANNUAL_INDEXES_WEIGHTS!C2,1)</calculatedColumnFormula>
    </tableColumn>
    <tableColumn id="4" xr3:uid="{00000000-0010-0000-0200-000004000000}" name="Seven Mile Beach_x000a_Index (annual)" dataDxfId="66">
      <calculatedColumnFormula>ROUND(ANNUAL_INDEXES_WEIGHTS!D2,1)</calculatedColumnFormula>
    </tableColumn>
    <tableColumn id="5" xr3:uid="{00000000-0010-0000-0200-000005000000}" name="West Bay_x000a_Index (annual)" dataDxfId="65">
      <calculatedColumnFormula>ROUND(ANNUAL_INDEXES_WEIGHTS!E2,1)</calculatedColumnFormula>
    </tableColumn>
    <tableColumn id="6" xr3:uid="{00000000-0010-0000-0200-000006000000}" name="Total Cayman Islands_x000a_Index (annual)" dataDxfId="64">
      <calculatedColumnFormula>ROUND(ANNUAL_INDEXES_WEIGHTS!R2,1)</calculatedColumnFormula>
    </tableColumn>
    <tableColumn id="7" xr3:uid="{00000000-0010-0000-0200-000007000000}" name="George Town_x000a_Rate (annual)" dataDxfId="63">
      <calculatedColumnFormula>ROUND(ANNUAL_INDEXES_WEIGHTS!S2,1)</calculatedColumnFormula>
    </tableColumn>
    <tableColumn id="8" xr3:uid="{00000000-0010-0000-0200-000008000000}" name="Other Cayman Islands_x000a_Rate (annual)" dataDxfId="62">
      <calculatedColumnFormula>ROUND(ANNUAL_INDEXES_WEIGHTS!T2,1)</calculatedColumnFormula>
    </tableColumn>
    <tableColumn id="9" xr3:uid="{00000000-0010-0000-0200-000009000000}" name="Seven Mile Beach_x000a_Rate (annual)" dataDxfId="61">
      <calculatedColumnFormula>ROUND(ANNUAL_INDEXES_WEIGHTS!U2,1)</calculatedColumnFormula>
    </tableColumn>
    <tableColumn id="10" xr3:uid="{00000000-0010-0000-0200-00000A000000}" name="West Bay_x000a_Rate (annual)" dataDxfId="60">
      <calculatedColumnFormula>ROUND(ANNUAL_INDEXES_WEIGHTS!V2,1)</calculatedColumnFormula>
    </tableColumn>
    <tableColumn id="11" xr3:uid="{00000000-0010-0000-0200-00000B000000}" name="Total Cayman Islands_x000a_Rate (annual)" dataDxfId="59">
      <calculatedColumnFormula>ROUND(ANNUAL_INDEXES_WEIGHTS!W2,1)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A1:D117" totalsRowShown="0" headerRowDxfId="58" dataDxfId="57" tableBorderDxfId="56">
  <tableColumns count="4">
    <tableColumn id="1" xr3:uid="{00000000-0010-0000-0300-000001000000}" name="Quarter" dataDxfId="55">
      <calculatedColumnFormula>YEAR(QUARTERLY_INDEX_GEORGE_TOWN!A2)&amp;":Q"&amp;(MONTH(QUARTERLY_INDEX_GEORGE_TOWN!A2)+2)/3</calculatedColumnFormula>
    </tableColumn>
    <tableColumn id="2" xr3:uid="{00000000-0010-0000-0300-000002000000}" name="George Town_x000a_Index (quarterly)" dataDxfId="54">
      <calculatedColumnFormula>ROUND(QUARTERLY_INDEX_GEORGE_TOWN!B2,1)</calculatedColumnFormula>
    </tableColumn>
    <tableColumn id="3" xr3:uid="{00000000-0010-0000-0300-000003000000}" name="George Town_x000a_Rate (year-over-year)" dataDxfId="53">
      <calculatedColumnFormula>ROUND(QUARTERLY_INDEX_GEORGE_TOWN!C2,1)</calculatedColumnFormula>
    </tableColumn>
    <tableColumn id="4" xr3:uid="{00000000-0010-0000-0300-000004000000}" name="George Town_x000a_Rate (quarter-on-quarter)" dataDxfId="52">
      <calculatedColumnFormula>ROUND(QUARTERLY_INDEX_GEORGE_TOWN!D2,1)</calculatedColumnFormula>
    </tableColumn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C051965-7ADE-4868-9E00-9E86C5B7CF58}" name="SAVE_AS_CSV_FOR_PUBLICATION.ANNUAL_INDEXES_WEIGHTS7" displayName="SAVE_AS_CSV_FOR_PUBLICATION.ANNUAL_INDEXES_WEIGHTS7" ref="F2:H31" totalsRowShown="0" headerRowDxfId="51" dataDxfId="50">
  <tableColumns count="3">
    <tableColumn id="1" xr3:uid="{F684347F-BDAC-4F85-8CFB-842AB67D61D8}" name="Year" dataDxfId="42">
      <calculatedColumnFormula>YEAR(ANNUAL_INDEXES_WEIGHTS!A2)</calculatedColumnFormula>
    </tableColumn>
    <tableColumn id="2" xr3:uid="{AD0A2684-0954-40F4-9D48-603EBF3FA893}" name="George Town_x000a_Index (annual)" dataDxfId="41">
      <calculatedColumnFormula>ROUND(ANNUAL_INDEXES_WEIGHTS!B2,1)</calculatedColumnFormula>
    </tableColumn>
    <tableColumn id="7" xr3:uid="{87848AF2-7DB2-4BD6-8C45-DB323DA4F118}" name="George Town_x000a_Rate (annual)" dataDxfId="40">
      <calculatedColumnFormula>ROUND(ANNUAL_INDEXES_WEIGHTS!S2,1)</calculatedColumnFormula>
    </tableColumn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355E762-33A6-4AC4-9C31-8AEC3E774156}" name="Table58" displayName="Table58" ref="A2:D118" totalsRowShown="0" headerRowDxfId="49" dataDxfId="48" tableBorderDxfId="47">
  <tableColumns count="4">
    <tableColumn id="1" xr3:uid="{041281D4-E628-4A8A-A758-D4713F39DF32}" name="Quarter" dataDxfId="46">
      <calculatedColumnFormula>YEAR(QUARTERLY_INDEX_GEORGE_TOWN!A2)&amp;":Q"&amp;(MONTH(QUARTERLY_INDEX_GEORGE_TOWN!A2)+2)/3</calculatedColumnFormula>
    </tableColumn>
    <tableColumn id="2" xr3:uid="{C78E2F65-C62E-4B48-9E41-BF6709DD5D3E}" name="George Town_x000a_Index (quarterly)" dataDxfId="45">
      <calculatedColumnFormula>ROUND(QUARTERLY_INDEX_GEORGE_TOWN!B2,1)</calculatedColumnFormula>
    </tableColumn>
    <tableColumn id="3" xr3:uid="{F31D9C3B-5F53-4E90-BD6B-0219E84F5CDA}" name="George Town_x000a_Rate (year-over-year)" dataDxfId="44">
      <calculatedColumnFormula>ROUND(QUARTERLY_INDEX_GEORGE_TOWN!C2,1)</calculatedColumnFormula>
    </tableColumn>
    <tableColumn id="4" xr3:uid="{2A0599B0-24AF-4082-9B77-75A9789265E5}" name="George Town_x000a_Rate (quarter-on-quarter)" dataDxfId="43">
      <calculatedColumnFormula>ROUND(QUARTERLY_INDEX_GEORGE_TOWN!D2,1)</calculatedColumnFormula>
    </tableColumn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F153E7C-37C7-4C53-9B4F-7DBEAB931474}" name="ANNUAL_INDEXES_WEIGHTS9" displayName="ANNUAL_INDEXES_WEIGHTS9" ref="A1:C29" totalsRowShown="0" headerRowDxfId="36" dataDxfId="35">
  <tableColumns count="3">
    <tableColumn id="1" xr3:uid="{00C66AEC-0DED-4D77-9122-48ADB100A2B5}" name="Year" dataDxfId="39"/>
    <tableColumn id="4" xr3:uid="{BF06ECB3-F5C1-4FD5-81EB-FF55CDB22A57}" name="Seven Mile Beach_x000a_Index (2015=100)" dataDxfId="38">
      <calculatedColumnFormula>[2]ANNUAL_INDEXES_WEIGHTS!D2</calculatedColumnFormula>
    </tableColumn>
    <tableColumn id="21" xr3:uid="{004F7CAB-671F-46AD-882A-22328ADF0B1E}" name="Seven Mile Beach_x000a_Rate (annual)" dataDxfId="37">
      <calculatedColumnFormula>IF(B2&gt;0,100*(B2/B1-1),NA())</calculatedColumnFormula>
    </tableColumn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A6BE8B8-368A-48B6-9897-3D723503003C}" name="ANNUAL_INDEXES_WEIGHTS10" displayName="ANNUAL_INDEXES_WEIGHTS10" ref="A1:C30" totalsRowShown="0" headerRowDxfId="31" dataDxfId="30">
  <tableColumns count="3">
    <tableColumn id="1" xr3:uid="{4E6A5651-A5B7-4D3E-8A0D-1E2F299F8A34}" name="Year" dataDxfId="34"/>
    <tableColumn id="5" xr3:uid="{EBA03938-476F-4F96-9E0F-DDA2BFDFB8C5}" name="West Bay_x000a_Index (2015=100)" dataDxfId="33">
      <calculatedColumnFormula>[2]ANNUAL_INDEXES_WEIGHTS!E2</calculatedColumnFormula>
    </tableColumn>
    <tableColumn id="22" xr3:uid="{27BEEB52-5367-45B4-BEA4-B5C9D77EDBDD}" name="West Bay_x000a_Rate (annual)" dataDxfId="32">
      <calculatedColumnFormula>IF(B2&gt;0,100*(B2/B1-1),NA())</calculatedColumnFormula>
    </tableColumn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A0CDADA-CE05-4F8B-B3FB-48A034BAF92E}" name="ANNUAL_INDEXES_WEIGHTS11" displayName="ANNUAL_INDEXES_WEIGHTS11" ref="A1:C29" totalsRowShown="0" headerRowDxfId="26" dataDxfId="25">
  <tableColumns count="3">
    <tableColumn id="1" xr3:uid="{88329613-E113-4113-8411-03E0B9206819}" name="Year" dataDxfId="29"/>
    <tableColumn id="3" xr3:uid="{C8B5C313-E9EF-425B-BB35-A6846C7C6DBE}" name="Other Cayman Islands_x000a_Index (2015=100)" dataDxfId="28">
      <calculatedColumnFormula>[2]ANNUAL_INDEXES_WEIGHTS!C2</calculatedColumnFormula>
    </tableColumn>
    <tableColumn id="20" xr3:uid="{072ACA04-A2F1-4C73-ACB4-10D4EB5F2712}" name="Other Cayman Islands_x000a_Rate (annual)" dataDxfId="27">
      <calculatedColumnFormula>IF(B2&gt;0,100*(B2/B1-1),NA())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8" sqref="B8"/>
    </sheetView>
  </sheetViews>
  <sheetFormatPr defaultRowHeight="12.75" x14ac:dyDescent="0.2"/>
  <cols>
    <col min="1" max="1" width="14.85546875" style="3" customWidth="1"/>
    <col min="2" max="4" width="14.85546875" style="4" customWidth="1"/>
  </cols>
  <sheetData>
    <row r="1" spans="1:14" ht="25.5" customHeight="1" x14ac:dyDescent="0.2">
      <c r="A1" s="8" t="s">
        <v>0</v>
      </c>
      <c r="B1" s="9" t="s">
        <v>29</v>
      </c>
      <c r="C1" s="10" t="s">
        <v>11</v>
      </c>
      <c r="D1" s="11" t="s">
        <v>27</v>
      </c>
      <c r="F1" s="19" t="s">
        <v>30</v>
      </c>
      <c r="N1" s="19" t="s">
        <v>1</v>
      </c>
    </row>
    <row r="2" spans="1:14" x14ac:dyDescent="0.2">
      <c r="A2" s="12">
        <v>35796</v>
      </c>
      <c r="B2" s="13">
        <f>[1]QUARTERLY_INDEX_GEORGE_TOWN!B2</f>
        <v>53.288448276661903</v>
      </c>
      <c r="C2" s="14"/>
    </row>
    <row r="3" spans="1:14" x14ac:dyDescent="0.2">
      <c r="A3" s="12">
        <v>35886</v>
      </c>
      <c r="B3" s="13">
        <f>[1]QUARTERLY_INDEX_GEORGE_TOWN!B3</f>
        <v>61.944086210568102</v>
      </c>
      <c r="C3" s="14"/>
      <c r="D3" s="4">
        <f>IF(B3&gt;0,100*(ROUND(B3,1)/ROUND(B2,1)-1),NA())</f>
        <v>16.135084427767367</v>
      </c>
    </row>
    <row r="4" spans="1:14" x14ac:dyDescent="0.2">
      <c r="A4" s="12">
        <v>35977</v>
      </c>
      <c r="B4" s="13">
        <f>[1]QUARTERLY_INDEX_GEORGE_TOWN!B4</f>
        <v>63.762845174998397</v>
      </c>
      <c r="C4" s="14"/>
      <c r="D4" s="4">
        <f t="shared" ref="D4:D67" si="0">IF(B4&gt;0,100*(ROUND(B4,1)/ROUND(B3,1)-1),NA())</f>
        <v>3.0694668820678395</v>
      </c>
    </row>
    <row r="5" spans="1:14" x14ac:dyDescent="0.2">
      <c r="A5" s="12">
        <v>36069</v>
      </c>
      <c r="B5" s="13">
        <f>[1]QUARTERLY_INDEX_GEORGE_TOWN!B5</f>
        <v>64.522728087136699</v>
      </c>
      <c r="C5" s="14"/>
      <c r="D5" s="4">
        <f t="shared" si="0"/>
        <v>1.0971786833855912</v>
      </c>
    </row>
    <row r="6" spans="1:14" x14ac:dyDescent="0.2">
      <c r="A6" s="12">
        <v>36161</v>
      </c>
      <c r="B6" s="13">
        <f>[1]QUARTERLY_INDEX_GEORGE_TOWN!B6</f>
        <v>62.178727538985797</v>
      </c>
      <c r="C6" s="14">
        <f>IF(B6&gt;0,100*(ROUND(B6,1)/ROUND(B2,1)-1),NA())</f>
        <v>16.697936210131338</v>
      </c>
      <c r="D6" s="4">
        <f t="shared" si="0"/>
        <v>-3.5658914728682101</v>
      </c>
    </row>
    <row r="7" spans="1:14" x14ac:dyDescent="0.2">
      <c r="A7" s="12">
        <v>36251</v>
      </c>
      <c r="B7" s="13">
        <f>[1]QUARTERLY_INDEX_GEORGE_TOWN!B7</f>
        <v>64.848359343919796</v>
      </c>
      <c r="C7" s="14">
        <f t="shared" ref="C7:C70" si="1">IF(B7&gt;0,100*(ROUND(B7,1)/ROUND(B3,1)-1),NA())</f>
        <v>4.684975767366728</v>
      </c>
      <c r="D7" s="4">
        <f t="shared" si="0"/>
        <v>4.1800643086816525</v>
      </c>
    </row>
    <row r="8" spans="1:14" x14ac:dyDescent="0.2">
      <c r="A8" s="12">
        <v>36342</v>
      </c>
      <c r="B8" s="13">
        <f>[1]QUARTERLY_INDEX_GEORGE_TOWN!B8</f>
        <v>69.223274579441494</v>
      </c>
      <c r="C8" s="14">
        <f t="shared" si="1"/>
        <v>8.4639498432601989</v>
      </c>
      <c r="D8" s="4">
        <f t="shared" si="0"/>
        <v>6.7901234567901314</v>
      </c>
    </row>
    <row r="9" spans="1:14" x14ac:dyDescent="0.2">
      <c r="A9" s="12">
        <v>36434</v>
      </c>
      <c r="B9" s="13">
        <f>[1]QUARTERLY_INDEX_GEORGE_TOWN!B9</f>
        <v>71.632066960076102</v>
      </c>
      <c r="C9" s="14">
        <f t="shared" si="1"/>
        <v>11.007751937984489</v>
      </c>
      <c r="D9" s="4">
        <f t="shared" si="0"/>
        <v>3.4682080924855363</v>
      </c>
    </row>
    <row r="10" spans="1:14" x14ac:dyDescent="0.2">
      <c r="A10" s="12">
        <v>36526</v>
      </c>
      <c r="B10" s="13">
        <f>[1]QUARTERLY_INDEX_GEORGE_TOWN!B10</f>
        <v>71.502199297341605</v>
      </c>
      <c r="C10" s="14">
        <f t="shared" si="1"/>
        <v>14.951768488745977</v>
      </c>
      <c r="D10" s="4">
        <f t="shared" si="0"/>
        <v>-0.13966480446926388</v>
      </c>
    </row>
    <row r="11" spans="1:14" x14ac:dyDescent="0.2">
      <c r="A11" s="12">
        <v>36617</v>
      </c>
      <c r="B11" s="13">
        <f>[1]QUARTERLY_INDEX_GEORGE_TOWN!B11</f>
        <v>68.516936802953794</v>
      </c>
      <c r="C11" s="14">
        <f t="shared" si="1"/>
        <v>5.7098765432098908</v>
      </c>
      <c r="D11" s="4">
        <f t="shared" si="0"/>
        <v>-4.1958041958041985</v>
      </c>
    </row>
    <row r="12" spans="1:14" x14ac:dyDescent="0.2">
      <c r="A12" s="12">
        <v>36708</v>
      </c>
      <c r="B12" s="13">
        <f>[1]QUARTERLY_INDEX_GEORGE_TOWN!B12</f>
        <v>65.344852363996196</v>
      </c>
      <c r="C12" s="14">
        <f t="shared" si="1"/>
        <v>-5.6358381502890298</v>
      </c>
      <c r="D12" s="4">
        <f t="shared" si="0"/>
        <v>-4.6715328467153316</v>
      </c>
    </row>
    <row r="13" spans="1:14" x14ac:dyDescent="0.2">
      <c r="A13" s="12">
        <v>36800</v>
      </c>
      <c r="B13" s="13">
        <f>[1]QUARTERLY_INDEX_GEORGE_TOWN!B13</f>
        <v>65.249241983607604</v>
      </c>
      <c r="C13" s="14">
        <f t="shared" si="1"/>
        <v>-8.9385474860335101</v>
      </c>
      <c r="D13" s="4">
        <f t="shared" si="0"/>
        <v>-0.15313935681469104</v>
      </c>
    </row>
    <row r="14" spans="1:14" x14ac:dyDescent="0.2">
      <c r="A14" s="12">
        <v>36892</v>
      </c>
      <c r="B14" s="13">
        <f>[1]QUARTERLY_INDEX_GEORGE_TOWN!B14</f>
        <v>66.3089986740992</v>
      </c>
      <c r="C14" s="14">
        <f t="shared" si="1"/>
        <v>-7.2727272727272751</v>
      </c>
      <c r="D14" s="4">
        <f t="shared" si="0"/>
        <v>1.6871165644171793</v>
      </c>
    </row>
    <row r="15" spans="1:14" x14ac:dyDescent="0.2">
      <c r="A15" s="12">
        <v>36982</v>
      </c>
      <c r="B15" s="13">
        <f>[1]QUARTERLY_INDEX_GEORGE_TOWN!B15</f>
        <v>67.252702940240695</v>
      </c>
      <c r="C15" s="14">
        <f t="shared" si="1"/>
        <v>-1.7518248175182549</v>
      </c>
      <c r="D15" s="4">
        <f t="shared" si="0"/>
        <v>1.5082956259426794</v>
      </c>
    </row>
    <row r="16" spans="1:14" x14ac:dyDescent="0.2">
      <c r="A16" s="12">
        <v>37073</v>
      </c>
      <c r="B16" s="13">
        <f>[1]QUARTERLY_INDEX_GEORGE_TOWN!B16</f>
        <v>65.868986006808697</v>
      </c>
      <c r="C16" s="14">
        <f t="shared" si="1"/>
        <v>0.91883614088821286</v>
      </c>
      <c r="D16" s="4">
        <f t="shared" si="0"/>
        <v>-2.080237741456159</v>
      </c>
    </row>
    <row r="17" spans="1:4" x14ac:dyDescent="0.2">
      <c r="A17" s="12">
        <v>37165</v>
      </c>
      <c r="B17" s="13">
        <f>[1]QUARTERLY_INDEX_GEORGE_TOWN!B17</f>
        <v>65.202781145076401</v>
      </c>
      <c r="C17" s="14">
        <f t="shared" si="1"/>
        <v>0</v>
      </c>
      <c r="D17" s="4">
        <f t="shared" si="0"/>
        <v>-1.0622154779969639</v>
      </c>
    </row>
    <row r="18" spans="1:4" x14ac:dyDescent="0.2">
      <c r="A18" s="12">
        <v>37257</v>
      </c>
      <c r="B18" s="13">
        <f>[1]QUARTERLY_INDEX_GEORGE_TOWN!B18</f>
        <v>66.312748390591096</v>
      </c>
      <c r="C18" s="14">
        <f t="shared" si="1"/>
        <v>0</v>
      </c>
      <c r="D18" s="4">
        <f t="shared" si="0"/>
        <v>1.6871165644171793</v>
      </c>
    </row>
    <row r="19" spans="1:4" x14ac:dyDescent="0.2">
      <c r="A19" s="12">
        <v>37347</v>
      </c>
      <c r="B19" s="13">
        <f>[1]QUARTERLY_INDEX_GEORGE_TOWN!B19</f>
        <v>67.563339261501795</v>
      </c>
      <c r="C19" s="14">
        <f t="shared" si="1"/>
        <v>0.44576523031203408</v>
      </c>
      <c r="D19" s="4">
        <f t="shared" si="0"/>
        <v>1.9607843137254832</v>
      </c>
    </row>
    <row r="20" spans="1:4" x14ac:dyDescent="0.2">
      <c r="A20" s="12">
        <v>37438</v>
      </c>
      <c r="B20" s="13">
        <f>[1]QUARTERLY_INDEX_GEORGE_TOWN!B20</f>
        <v>68.455711381786799</v>
      </c>
      <c r="C20" s="14">
        <f t="shared" si="1"/>
        <v>3.9453717754172946</v>
      </c>
      <c r="D20" s="4">
        <f t="shared" si="0"/>
        <v>1.3313609467455745</v>
      </c>
    </row>
    <row r="21" spans="1:4" x14ac:dyDescent="0.2">
      <c r="A21" s="12">
        <v>37530</v>
      </c>
      <c r="B21" s="13">
        <f>[1]QUARTERLY_INDEX_GEORGE_TOWN!B21</f>
        <v>68.355531514937596</v>
      </c>
      <c r="C21" s="14">
        <f t="shared" si="1"/>
        <v>4.9079754601226933</v>
      </c>
      <c r="D21" s="4">
        <f t="shared" si="0"/>
        <v>-0.14598540145984717</v>
      </c>
    </row>
    <row r="22" spans="1:4" x14ac:dyDescent="0.2">
      <c r="A22" s="12">
        <v>37622</v>
      </c>
      <c r="B22" s="13">
        <f>[1]QUARTERLY_INDEX_GEORGE_TOWN!B22</f>
        <v>69.261882047802004</v>
      </c>
      <c r="C22" s="14">
        <f t="shared" si="1"/>
        <v>4.5248868778280604</v>
      </c>
      <c r="D22" s="4">
        <f t="shared" si="0"/>
        <v>1.3157894736842035</v>
      </c>
    </row>
    <row r="23" spans="1:4" x14ac:dyDescent="0.2">
      <c r="A23" s="12">
        <v>37712</v>
      </c>
      <c r="B23" s="13">
        <f>[1]QUARTERLY_INDEX_GEORGE_TOWN!B23</f>
        <v>70.629182337953694</v>
      </c>
      <c r="C23" s="14">
        <f t="shared" si="1"/>
        <v>4.4378698224851965</v>
      </c>
      <c r="D23" s="4">
        <f t="shared" si="0"/>
        <v>1.8759018759018753</v>
      </c>
    </row>
    <row r="24" spans="1:4" x14ac:dyDescent="0.2">
      <c r="A24" s="12">
        <v>37803</v>
      </c>
      <c r="B24" s="13">
        <f>[1]QUARTERLY_INDEX_GEORGE_TOWN!B24</f>
        <v>70.434784082574097</v>
      </c>
      <c r="C24" s="14">
        <f t="shared" si="1"/>
        <v>2.7737226277372296</v>
      </c>
      <c r="D24" s="4">
        <f t="shared" si="0"/>
        <v>-0.28328611898015277</v>
      </c>
    </row>
    <row r="25" spans="1:4" x14ac:dyDescent="0.2">
      <c r="A25" s="12">
        <v>37895</v>
      </c>
      <c r="B25" s="13">
        <f>[1]QUARTERLY_INDEX_GEORGE_TOWN!B25</f>
        <v>72.837090288844493</v>
      </c>
      <c r="C25" s="14">
        <f t="shared" si="1"/>
        <v>6.4327485380116789</v>
      </c>
      <c r="D25" s="4">
        <f t="shared" si="0"/>
        <v>3.409090909090895</v>
      </c>
    </row>
    <row r="26" spans="1:4" x14ac:dyDescent="0.2">
      <c r="A26" s="12">
        <v>37987</v>
      </c>
      <c r="B26" s="13">
        <f>[1]QUARTERLY_INDEX_GEORGE_TOWN!B26</f>
        <v>74.8216847791916</v>
      </c>
      <c r="C26" s="14">
        <f t="shared" si="1"/>
        <v>7.9365079365079305</v>
      </c>
      <c r="D26" s="4">
        <f t="shared" si="0"/>
        <v>2.7472527472527375</v>
      </c>
    </row>
    <row r="27" spans="1:4" x14ac:dyDescent="0.2">
      <c r="A27" s="12">
        <v>38078</v>
      </c>
      <c r="B27" s="13">
        <f>[1]QUARTERLY_INDEX_GEORGE_TOWN!B27</f>
        <v>76.274598405868005</v>
      </c>
      <c r="C27" s="14">
        <f t="shared" si="1"/>
        <v>8.073654390934859</v>
      </c>
      <c r="D27" s="4">
        <f t="shared" si="0"/>
        <v>2.0053475935828846</v>
      </c>
    </row>
    <row r="28" spans="1:4" x14ac:dyDescent="0.2">
      <c r="A28" s="12">
        <v>38169</v>
      </c>
      <c r="B28" s="13">
        <f>[1]QUARTERLY_INDEX_GEORGE_TOWN!B28</f>
        <v>76.620960533199494</v>
      </c>
      <c r="C28" s="14">
        <f t="shared" si="1"/>
        <v>8.8068181818181657</v>
      </c>
      <c r="D28" s="4">
        <f t="shared" si="0"/>
        <v>0.39318479685452878</v>
      </c>
    </row>
    <row r="29" spans="1:4" x14ac:dyDescent="0.2">
      <c r="A29" s="12">
        <v>38261</v>
      </c>
      <c r="B29" s="13">
        <f>[1]QUARTERLY_INDEX_GEORGE_TOWN!B29</f>
        <v>79.503538507974099</v>
      </c>
      <c r="C29" s="14">
        <f t="shared" si="1"/>
        <v>9.203296703296715</v>
      </c>
      <c r="D29" s="4">
        <f t="shared" si="0"/>
        <v>3.7859007832898195</v>
      </c>
    </row>
    <row r="30" spans="1:4" x14ac:dyDescent="0.2">
      <c r="A30" s="12">
        <v>38353</v>
      </c>
      <c r="B30" s="13">
        <f>[1]QUARTERLY_INDEX_GEORGE_TOWN!B30</f>
        <v>82.218602377092495</v>
      </c>
      <c r="C30" s="14">
        <f t="shared" si="1"/>
        <v>9.8930481283422633</v>
      </c>
      <c r="D30" s="4">
        <f t="shared" si="0"/>
        <v>3.3962264150943389</v>
      </c>
    </row>
    <row r="31" spans="1:4" x14ac:dyDescent="0.2">
      <c r="A31" s="12">
        <v>38443</v>
      </c>
      <c r="B31" s="13">
        <f>[1]QUARTERLY_INDEX_GEORGE_TOWN!B31</f>
        <v>83.761260078642394</v>
      </c>
      <c r="C31" s="14">
        <f t="shared" si="1"/>
        <v>9.829619921363042</v>
      </c>
      <c r="D31" s="4">
        <f t="shared" si="0"/>
        <v>1.9464720194647178</v>
      </c>
    </row>
    <row r="32" spans="1:4" x14ac:dyDescent="0.2">
      <c r="A32" s="12">
        <v>38534</v>
      </c>
      <c r="B32" s="13">
        <f>[1]QUARTERLY_INDEX_GEORGE_TOWN!B32</f>
        <v>84.792295469848497</v>
      </c>
      <c r="C32" s="14">
        <f t="shared" si="1"/>
        <v>10.704960835509137</v>
      </c>
      <c r="D32" s="4">
        <f t="shared" si="0"/>
        <v>1.193317422434359</v>
      </c>
    </row>
    <row r="33" spans="1:4" x14ac:dyDescent="0.2">
      <c r="A33" s="12">
        <v>38626</v>
      </c>
      <c r="B33" s="13">
        <f>[1]QUARTERLY_INDEX_GEORGE_TOWN!B33</f>
        <v>86.874890618150999</v>
      </c>
      <c r="C33" s="14">
        <f t="shared" si="1"/>
        <v>9.3081761006289288</v>
      </c>
      <c r="D33" s="4">
        <f t="shared" si="0"/>
        <v>2.4764150943396235</v>
      </c>
    </row>
    <row r="34" spans="1:4" x14ac:dyDescent="0.2">
      <c r="A34" s="12">
        <v>38718</v>
      </c>
      <c r="B34" s="13">
        <f>[1]QUARTERLY_INDEX_GEORGE_TOWN!B34</f>
        <v>91.2970911637873</v>
      </c>
      <c r="C34" s="14">
        <f t="shared" si="1"/>
        <v>11.070559610705599</v>
      </c>
      <c r="D34" s="4">
        <f t="shared" si="0"/>
        <v>5.0632911392404889</v>
      </c>
    </row>
    <row r="35" spans="1:4" x14ac:dyDescent="0.2">
      <c r="A35" s="12">
        <v>38808</v>
      </c>
      <c r="B35" s="13">
        <f>[1]QUARTERLY_INDEX_GEORGE_TOWN!B35</f>
        <v>96.832305245979498</v>
      </c>
      <c r="C35" s="14">
        <f t="shared" si="1"/>
        <v>15.513126491646778</v>
      </c>
      <c r="D35" s="4">
        <f t="shared" si="0"/>
        <v>6.024096385542177</v>
      </c>
    </row>
    <row r="36" spans="1:4" x14ac:dyDescent="0.2">
      <c r="A36" s="12">
        <v>38899</v>
      </c>
      <c r="B36" s="13">
        <f>[1]QUARTERLY_INDEX_GEORGE_TOWN!B36</f>
        <v>101.448072526804</v>
      </c>
      <c r="C36" s="14">
        <f t="shared" si="1"/>
        <v>19.575471698113223</v>
      </c>
      <c r="D36" s="4">
        <f t="shared" si="0"/>
        <v>4.7520661157024913</v>
      </c>
    </row>
    <row r="37" spans="1:4" x14ac:dyDescent="0.2">
      <c r="A37" s="12">
        <v>38991</v>
      </c>
      <c r="B37" s="13">
        <f>[1]QUARTERLY_INDEX_GEORGE_TOWN!B37</f>
        <v>105.20611484552801</v>
      </c>
      <c r="C37" s="14">
        <f t="shared" si="1"/>
        <v>21.058688147295747</v>
      </c>
      <c r="D37" s="4">
        <f t="shared" si="0"/>
        <v>3.7475345167652829</v>
      </c>
    </row>
    <row r="38" spans="1:4" x14ac:dyDescent="0.2">
      <c r="A38" s="12">
        <v>39083</v>
      </c>
      <c r="B38" s="13">
        <f>[1]QUARTERLY_INDEX_GEORGE_TOWN!B38</f>
        <v>101.934712069265</v>
      </c>
      <c r="C38" s="14">
        <f t="shared" si="1"/>
        <v>11.610076670317637</v>
      </c>
      <c r="D38" s="4">
        <f t="shared" si="0"/>
        <v>-3.1368821292775628</v>
      </c>
    </row>
    <row r="39" spans="1:4" x14ac:dyDescent="0.2">
      <c r="A39" s="12">
        <v>39173</v>
      </c>
      <c r="B39" s="13">
        <f>[1]QUARTERLY_INDEX_GEORGE_TOWN!B39</f>
        <v>102.11400183213399</v>
      </c>
      <c r="C39" s="14">
        <f t="shared" si="1"/>
        <v>5.475206611570238</v>
      </c>
      <c r="D39" s="4">
        <f t="shared" si="0"/>
        <v>0.19627085377820208</v>
      </c>
    </row>
    <row r="40" spans="1:4" x14ac:dyDescent="0.2">
      <c r="A40" s="12">
        <v>39264</v>
      </c>
      <c r="B40" s="13">
        <f>[1]QUARTERLY_INDEX_GEORGE_TOWN!B40</f>
        <v>101.65631045994699</v>
      </c>
      <c r="C40" s="14">
        <f t="shared" si="1"/>
        <v>0.29585798816567088</v>
      </c>
      <c r="D40" s="4">
        <f t="shared" si="0"/>
        <v>-0.39177277179235359</v>
      </c>
    </row>
    <row r="41" spans="1:4" x14ac:dyDescent="0.2">
      <c r="A41" s="12">
        <v>39356</v>
      </c>
      <c r="B41" s="13">
        <f>[1]QUARTERLY_INDEX_GEORGE_TOWN!B41</f>
        <v>102.42617315034001</v>
      </c>
      <c r="C41" s="14">
        <f t="shared" si="1"/>
        <v>-2.6615969581749055</v>
      </c>
      <c r="D41" s="4">
        <f t="shared" si="0"/>
        <v>0.68829891838741997</v>
      </c>
    </row>
    <row r="42" spans="1:4" x14ac:dyDescent="0.2">
      <c r="A42" s="12">
        <v>39448</v>
      </c>
      <c r="B42" s="13">
        <f>[1]QUARTERLY_INDEX_GEORGE_TOWN!B42</f>
        <v>101.84878063938299</v>
      </c>
      <c r="C42" s="14">
        <f t="shared" si="1"/>
        <v>-9.8135426889112143E-2</v>
      </c>
      <c r="D42" s="4">
        <f t="shared" si="0"/>
        <v>-0.5859375000000111</v>
      </c>
    </row>
    <row r="43" spans="1:4" x14ac:dyDescent="0.2">
      <c r="A43" s="12">
        <v>39539</v>
      </c>
      <c r="B43" s="13">
        <f>[1]QUARTERLY_INDEX_GEORGE_TOWN!B43</f>
        <v>101.645753819715</v>
      </c>
      <c r="C43" s="14">
        <f t="shared" si="1"/>
        <v>-0.48971596474045587</v>
      </c>
      <c r="D43" s="4">
        <f t="shared" si="0"/>
        <v>-0.19646365422396617</v>
      </c>
    </row>
    <row r="44" spans="1:4" x14ac:dyDescent="0.2">
      <c r="A44" s="12">
        <v>39630</v>
      </c>
      <c r="B44" s="13">
        <f>[1]QUARTERLY_INDEX_GEORGE_TOWN!B44</f>
        <v>103.391729414517</v>
      </c>
      <c r="C44" s="14">
        <f t="shared" si="1"/>
        <v>1.6715830875122961</v>
      </c>
      <c r="D44" s="4">
        <f t="shared" si="0"/>
        <v>1.7716535433071057</v>
      </c>
    </row>
    <row r="45" spans="1:4" x14ac:dyDescent="0.2">
      <c r="A45" s="12">
        <v>39722</v>
      </c>
      <c r="B45" s="13">
        <f>[1]QUARTERLY_INDEX_GEORGE_TOWN!B45</f>
        <v>103.56762094569901</v>
      </c>
      <c r="C45" s="14">
        <f t="shared" si="1"/>
        <v>1.1718749999999778</v>
      </c>
      <c r="D45" s="4">
        <f t="shared" si="0"/>
        <v>0.19342359767891004</v>
      </c>
    </row>
    <row r="46" spans="1:4" x14ac:dyDescent="0.2">
      <c r="A46" s="12">
        <v>39814</v>
      </c>
      <c r="B46" s="13">
        <f>[1]QUARTERLY_INDEX_GEORGE_TOWN!B46</f>
        <v>102.783336800054</v>
      </c>
      <c r="C46" s="14">
        <f t="shared" si="1"/>
        <v>0.98231827111985304</v>
      </c>
      <c r="D46" s="4">
        <f t="shared" si="0"/>
        <v>-0.77220077220077066</v>
      </c>
    </row>
    <row r="47" spans="1:4" x14ac:dyDescent="0.2">
      <c r="A47" s="12">
        <v>39904</v>
      </c>
      <c r="B47" s="13">
        <f>[1]QUARTERLY_INDEX_GEORGE_TOWN!B47</f>
        <v>109.861410332574</v>
      </c>
      <c r="C47" s="14">
        <f t="shared" si="1"/>
        <v>8.1692913385826849</v>
      </c>
      <c r="D47" s="4">
        <f t="shared" si="0"/>
        <v>6.9066147859922156</v>
      </c>
    </row>
    <row r="48" spans="1:4" x14ac:dyDescent="0.2">
      <c r="A48" s="12">
        <v>39995</v>
      </c>
      <c r="B48" s="13">
        <f>[1]QUARTERLY_INDEX_GEORGE_TOWN!B48</f>
        <v>105.607848312466</v>
      </c>
      <c r="C48" s="14">
        <f t="shared" si="1"/>
        <v>2.1276595744680771</v>
      </c>
      <c r="D48" s="4">
        <f t="shared" si="0"/>
        <v>-3.9126478616924532</v>
      </c>
    </row>
    <row r="49" spans="1:4" x14ac:dyDescent="0.2">
      <c r="A49" s="12">
        <v>40087</v>
      </c>
      <c r="B49" s="13">
        <f>[1]QUARTERLY_INDEX_GEORGE_TOWN!B49</f>
        <v>105.051271865804</v>
      </c>
      <c r="C49" s="14">
        <f t="shared" si="1"/>
        <v>1.4478764478764505</v>
      </c>
      <c r="D49" s="4">
        <f t="shared" si="0"/>
        <v>-0.47348484848485084</v>
      </c>
    </row>
    <row r="50" spans="1:4" x14ac:dyDescent="0.2">
      <c r="A50" s="12">
        <v>40179</v>
      </c>
      <c r="B50" s="13">
        <f>[1]QUARTERLY_INDEX_GEORGE_TOWN!B50</f>
        <v>105.399385981099</v>
      </c>
      <c r="C50" s="14">
        <f t="shared" si="1"/>
        <v>2.5291828793774451</v>
      </c>
      <c r="D50" s="4">
        <f t="shared" si="0"/>
        <v>0.28544243577546258</v>
      </c>
    </row>
    <row r="51" spans="1:4" x14ac:dyDescent="0.2">
      <c r="A51" s="12">
        <v>40269</v>
      </c>
      <c r="B51" s="13">
        <f>[1]QUARTERLY_INDEX_GEORGE_TOWN!B51</f>
        <v>103.054753834161</v>
      </c>
      <c r="C51" s="14">
        <f t="shared" si="1"/>
        <v>-6.1874431301182975</v>
      </c>
      <c r="D51" s="4">
        <f t="shared" si="0"/>
        <v>-2.1821631878558012</v>
      </c>
    </row>
    <row r="52" spans="1:4" x14ac:dyDescent="0.2">
      <c r="A52" s="12">
        <v>40360</v>
      </c>
      <c r="B52" s="13">
        <f>[1]QUARTERLY_INDEX_GEORGE_TOWN!B52</f>
        <v>99.701306666375601</v>
      </c>
      <c r="C52" s="14">
        <f t="shared" si="1"/>
        <v>-5.5871212121212039</v>
      </c>
      <c r="D52" s="4">
        <f t="shared" si="0"/>
        <v>-3.2977691561590583</v>
      </c>
    </row>
    <row r="53" spans="1:4" x14ac:dyDescent="0.2">
      <c r="A53" s="12">
        <v>40452</v>
      </c>
      <c r="B53" s="13">
        <f>[1]QUARTERLY_INDEX_GEORGE_TOWN!B53</f>
        <v>95.783806993797</v>
      </c>
      <c r="C53" s="14">
        <f t="shared" si="1"/>
        <v>-8.8487155090390068</v>
      </c>
      <c r="D53" s="4">
        <f t="shared" si="0"/>
        <v>-3.9117352056168508</v>
      </c>
    </row>
    <row r="54" spans="1:4" x14ac:dyDescent="0.2">
      <c r="A54" s="12">
        <v>40544</v>
      </c>
      <c r="B54" s="13">
        <f>[1]QUARTERLY_INDEX_GEORGE_TOWN!B54</f>
        <v>93.105147735627298</v>
      </c>
      <c r="C54" s="14">
        <f t="shared" si="1"/>
        <v>-11.669829222011396</v>
      </c>
      <c r="D54" s="4">
        <f t="shared" si="0"/>
        <v>-2.8183716075156573</v>
      </c>
    </row>
    <row r="55" spans="1:4" x14ac:dyDescent="0.2">
      <c r="A55" s="12">
        <v>40634</v>
      </c>
      <c r="B55" s="13">
        <f>[1]QUARTERLY_INDEX_GEORGE_TOWN!B55</f>
        <v>91.948447743082397</v>
      </c>
      <c r="C55" s="14">
        <f t="shared" si="1"/>
        <v>-10.863239573229865</v>
      </c>
      <c r="D55" s="4">
        <f t="shared" si="0"/>
        <v>-1.2889366272824776</v>
      </c>
    </row>
    <row r="56" spans="1:4" x14ac:dyDescent="0.2">
      <c r="A56" s="12">
        <v>40725</v>
      </c>
      <c r="B56" s="13">
        <f>[1]QUARTERLY_INDEX_GEORGE_TOWN!B56</f>
        <v>92.613925539818595</v>
      </c>
      <c r="C56" s="14">
        <f t="shared" si="1"/>
        <v>-7.1213640922768384</v>
      </c>
      <c r="D56" s="4">
        <f t="shared" si="0"/>
        <v>0.76169749727963421</v>
      </c>
    </row>
    <row r="57" spans="1:4" x14ac:dyDescent="0.2">
      <c r="A57" s="12">
        <v>40817</v>
      </c>
      <c r="B57" s="13">
        <f>[1]QUARTERLY_INDEX_GEORGE_TOWN!B57</f>
        <v>92.155371900671895</v>
      </c>
      <c r="C57" s="14">
        <f t="shared" si="1"/>
        <v>-3.757828810020869</v>
      </c>
      <c r="D57" s="4">
        <f t="shared" si="0"/>
        <v>-0.43196544276457027</v>
      </c>
    </row>
    <row r="58" spans="1:4" x14ac:dyDescent="0.2">
      <c r="A58" s="12">
        <v>40909</v>
      </c>
      <c r="B58" s="13">
        <f>[1]QUARTERLY_INDEX_GEORGE_TOWN!B58</f>
        <v>94.206810137024604</v>
      </c>
      <c r="C58" s="14">
        <f t="shared" si="1"/>
        <v>1.1815252416756294</v>
      </c>
      <c r="D58" s="4">
        <f t="shared" si="0"/>
        <v>2.1691973969631295</v>
      </c>
    </row>
    <row r="59" spans="1:4" x14ac:dyDescent="0.2">
      <c r="A59" s="12">
        <v>41000</v>
      </c>
      <c r="B59" s="13">
        <f>[1]QUARTERLY_INDEX_GEORGE_TOWN!B59</f>
        <v>96.171790145462396</v>
      </c>
      <c r="C59" s="14">
        <f t="shared" si="1"/>
        <v>4.6789989118607211</v>
      </c>
      <c r="D59" s="4">
        <f t="shared" si="0"/>
        <v>2.1231422505307851</v>
      </c>
    </row>
    <row r="60" spans="1:4" x14ac:dyDescent="0.2">
      <c r="A60" s="12">
        <v>41091</v>
      </c>
      <c r="B60" s="13">
        <f>[1]QUARTERLY_INDEX_GEORGE_TOWN!B60</f>
        <v>97.919049345851505</v>
      </c>
      <c r="C60" s="14">
        <f t="shared" si="1"/>
        <v>5.7235421166306866</v>
      </c>
      <c r="D60" s="4">
        <f t="shared" si="0"/>
        <v>1.7671517671517645</v>
      </c>
    </row>
    <row r="61" spans="1:4" x14ac:dyDescent="0.2">
      <c r="A61" s="12">
        <v>41183</v>
      </c>
      <c r="B61" s="13">
        <f>[1]QUARTERLY_INDEX_GEORGE_TOWN!B61</f>
        <v>95.297251229576801</v>
      </c>
      <c r="C61" s="14">
        <f t="shared" si="1"/>
        <v>3.3622559652928263</v>
      </c>
      <c r="D61" s="4">
        <f t="shared" si="0"/>
        <v>-2.6557711950970453</v>
      </c>
    </row>
    <row r="62" spans="1:4" x14ac:dyDescent="0.2">
      <c r="A62" s="12">
        <v>41275</v>
      </c>
      <c r="B62" s="13">
        <f>[1]QUARTERLY_INDEX_GEORGE_TOWN!B62</f>
        <v>96.967664489832302</v>
      </c>
      <c r="C62" s="14">
        <f t="shared" si="1"/>
        <v>2.9723991507430991</v>
      </c>
      <c r="D62" s="4">
        <f t="shared" si="0"/>
        <v>1.7838405036726179</v>
      </c>
    </row>
    <row r="63" spans="1:4" x14ac:dyDescent="0.2">
      <c r="A63" s="12">
        <v>41365</v>
      </c>
      <c r="B63" s="13">
        <f>[1]QUARTERLY_INDEX_GEORGE_TOWN!B63</f>
        <v>96.675297482117401</v>
      </c>
      <c r="C63" s="14">
        <f t="shared" si="1"/>
        <v>0.51975051975052811</v>
      </c>
      <c r="D63" s="4">
        <f t="shared" si="0"/>
        <v>-0.30927835051546282</v>
      </c>
    </row>
    <row r="64" spans="1:4" x14ac:dyDescent="0.2">
      <c r="A64" s="12">
        <v>41456</v>
      </c>
      <c r="B64" s="13">
        <f>[1]QUARTERLY_INDEX_GEORGE_TOWN!B64</f>
        <v>96.024681434002403</v>
      </c>
      <c r="C64" s="14">
        <f t="shared" si="1"/>
        <v>-1.9407558733401498</v>
      </c>
      <c r="D64" s="4">
        <f t="shared" si="0"/>
        <v>-0.72388831437435464</v>
      </c>
    </row>
    <row r="65" spans="1:4" x14ac:dyDescent="0.2">
      <c r="A65" s="12">
        <v>41548</v>
      </c>
      <c r="B65" s="13">
        <f>[1]QUARTERLY_INDEX_GEORGE_TOWN!B65</f>
        <v>96.5781143897525</v>
      </c>
      <c r="C65" s="14">
        <f t="shared" si="1"/>
        <v>1.3641133263378791</v>
      </c>
      <c r="D65" s="4">
        <f t="shared" si="0"/>
        <v>0.62499999999998668</v>
      </c>
    </row>
    <row r="66" spans="1:4" x14ac:dyDescent="0.2">
      <c r="A66" s="12">
        <v>41640</v>
      </c>
      <c r="B66" s="13">
        <f>[1]QUARTERLY_INDEX_GEORGE_TOWN!B66</f>
        <v>97.416152624185997</v>
      </c>
      <c r="C66" s="14">
        <f t="shared" si="1"/>
        <v>0.41237113402061709</v>
      </c>
      <c r="D66" s="4">
        <f t="shared" si="0"/>
        <v>0.8281573498964967</v>
      </c>
    </row>
    <row r="67" spans="1:4" x14ac:dyDescent="0.2">
      <c r="A67" s="12">
        <v>41730</v>
      </c>
      <c r="B67" s="13">
        <f>[1]QUARTERLY_INDEX_GEORGE_TOWN!B67</f>
        <v>98.434510472625206</v>
      </c>
      <c r="C67" s="14">
        <f t="shared" si="1"/>
        <v>1.7580144777662898</v>
      </c>
      <c r="D67" s="4">
        <f t="shared" si="0"/>
        <v>1.0266940451745477</v>
      </c>
    </row>
    <row r="68" spans="1:4" x14ac:dyDescent="0.2">
      <c r="A68" s="12">
        <v>41821</v>
      </c>
      <c r="B68" s="13">
        <f>[1]QUARTERLY_INDEX_GEORGE_TOWN!B68</f>
        <v>100.445170816673</v>
      </c>
      <c r="C68" s="14">
        <f t="shared" si="1"/>
        <v>4.5833333333333393</v>
      </c>
      <c r="D68" s="4">
        <f t="shared" ref="D68:D117" si="2">IF(B68&gt;0,100*(ROUND(B68,1)/ROUND(B67,1)-1),NA())</f>
        <v>2.0325203252032464</v>
      </c>
    </row>
    <row r="69" spans="1:4" x14ac:dyDescent="0.2">
      <c r="A69" s="12">
        <v>41913</v>
      </c>
      <c r="B69" s="13">
        <f>[1]QUARTERLY_INDEX_GEORGE_TOWN!B69</f>
        <v>100.689462468125</v>
      </c>
      <c r="C69" s="14">
        <f t="shared" si="1"/>
        <v>4.2443064182194679</v>
      </c>
      <c r="D69" s="4">
        <f t="shared" si="2"/>
        <v>0.29880478087649376</v>
      </c>
    </row>
    <row r="70" spans="1:4" x14ac:dyDescent="0.2">
      <c r="A70" s="12">
        <v>42005</v>
      </c>
      <c r="B70" s="13">
        <f>[1]QUARTERLY_INDEX_GEORGE_TOWN!B70</f>
        <v>100.800600327189</v>
      </c>
      <c r="C70" s="14">
        <f t="shared" si="1"/>
        <v>3.4907597535934309</v>
      </c>
      <c r="D70" s="4">
        <f t="shared" si="2"/>
        <v>9.930486593843213E-2</v>
      </c>
    </row>
    <row r="71" spans="1:4" x14ac:dyDescent="0.2">
      <c r="A71" s="12">
        <v>42095</v>
      </c>
      <c r="B71" s="13">
        <f>[1]QUARTERLY_INDEX_GEORGE_TOWN!B71</f>
        <v>101.224700652273</v>
      </c>
      <c r="C71" s="14">
        <f t="shared" ref="C71:C117" si="3">IF(B71&gt;0,100*(ROUND(B71,1)/ROUND(B67,1)-1),NA())</f>
        <v>2.8455284552845406</v>
      </c>
      <c r="D71" s="4">
        <f t="shared" si="2"/>
        <v>0.39682539682539542</v>
      </c>
    </row>
    <row r="72" spans="1:4" x14ac:dyDescent="0.2">
      <c r="A72" s="12">
        <v>42186</v>
      </c>
      <c r="B72" s="13">
        <f>[1]QUARTERLY_INDEX_GEORGE_TOWN!B72</f>
        <v>99.909096779559704</v>
      </c>
      <c r="C72" s="14">
        <f t="shared" si="3"/>
        <v>-0.4980079681274896</v>
      </c>
      <c r="D72" s="4">
        <f t="shared" si="2"/>
        <v>-1.2845849802371467</v>
      </c>
    </row>
    <row r="73" spans="1:4" x14ac:dyDescent="0.2">
      <c r="A73" s="12">
        <v>42278</v>
      </c>
      <c r="B73" s="13">
        <f>[1]QUARTERLY_INDEX_GEORGE_TOWN!B73</f>
        <v>98.065602240976901</v>
      </c>
      <c r="C73" s="14">
        <f t="shared" si="3"/>
        <v>-2.5819265143992132</v>
      </c>
      <c r="D73" s="4">
        <f t="shared" si="2"/>
        <v>-1.8018018018018167</v>
      </c>
    </row>
    <row r="74" spans="1:4" x14ac:dyDescent="0.2">
      <c r="A74" s="12">
        <v>42370</v>
      </c>
      <c r="B74" s="13">
        <f>[1]QUARTERLY_INDEX_GEORGE_TOWN!B74</f>
        <v>100.637261252013</v>
      </c>
      <c r="C74" s="14">
        <f t="shared" si="3"/>
        <v>-0.19841269841269771</v>
      </c>
      <c r="D74" s="4">
        <f t="shared" si="2"/>
        <v>2.5484199796126372</v>
      </c>
    </row>
    <row r="75" spans="1:4" x14ac:dyDescent="0.2">
      <c r="A75" s="12">
        <v>42461</v>
      </c>
      <c r="B75" s="13">
        <f>[1]QUARTERLY_INDEX_GEORGE_TOWN!B75</f>
        <v>101.25855378108299</v>
      </c>
      <c r="C75" s="14">
        <f t="shared" si="3"/>
        <v>9.8814229249000185E-2</v>
      </c>
      <c r="D75" s="4">
        <f t="shared" si="2"/>
        <v>0.6958250497017815</v>
      </c>
    </row>
    <row r="76" spans="1:4" x14ac:dyDescent="0.2">
      <c r="A76" s="12">
        <v>42552</v>
      </c>
      <c r="B76" s="13">
        <f>[1]QUARTERLY_INDEX_GEORGE_TOWN!B76</f>
        <v>101.726637462699</v>
      </c>
      <c r="C76" s="14">
        <f t="shared" si="3"/>
        <v>1.8018018018018056</v>
      </c>
      <c r="D76" s="4">
        <f t="shared" si="2"/>
        <v>0.39486673247779436</v>
      </c>
    </row>
    <row r="77" spans="1:4" x14ac:dyDescent="0.2">
      <c r="A77" s="12">
        <v>42644</v>
      </c>
      <c r="B77" s="13">
        <f>[1]QUARTERLY_INDEX_GEORGE_TOWN!B77</f>
        <v>101.126879751565</v>
      </c>
      <c r="C77" s="14">
        <f t="shared" si="3"/>
        <v>3.0581039755351647</v>
      </c>
      <c r="D77" s="4">
        <f t="shared" si="2"/>
        <v>-0.58997050147493457</v>
      </c>
    </row>
    <row r="78" spans="1:4" x14ac:dyDescent="0.2">
      <c r="A78" s="12">
        <v>42736</v>
      </c>
      <c r="B78" s="13">
        <f>[1]QUARTERLY_INDEX_GEORGE_TOWN!B78</f>
        <v>104.202190057149</v>
      </c>
      <c r="C78" s="14">
        <f t="shared" si="3"/>
        <v>3.5785288270377746</v>
      </c>
      <c r="D78" s="4">
        <f t="shared" si="2"/>
        <v>3.0662710187932873</v>
      </c>
    </row>
    <row r="79" spans="1:4" x14ac:dyDescent="0.2">
      <c r="A79" s="12">
        <v>42826</v>
      </c>
      <c r="B79" s="13">
        <f>[1]QUARTERLY_INDEX_GEORGE_TOWN!B79</f>
        <v>104.678835152996</v>
      </c>
      <c r="C79" s="14">
        <f t="shared" si="3"/>
        <v>3.3563672260612076</v>
      </c>
      <c r="D79" s="4">
        <f t="shared" si="2"/>
        <v>0.47984644913627861</v>
      </c>
    </row>
    <row r="80" spans="1:4" x14ac:dyDescent="0.2">
      <c r="A80" s="12">
        <v>42917</v>
      </c>
      <c r="B80" s="13">
        <f>[1]QUARTERLY_INDEX_GEORGE_TOWN!B80</f>
        <v>107.05600746403201</v>
      </c>
      <c r="C80" s="14">
        <f t="shared" si="3"/>
        <v>5.3097345132743223</v>
      </c>
      <c r="D80" s="4">
        <f t="shared" si="2"/>
        <v>2.2922636103151817</v>
      </c>
    </row>
    <row r="81" spans="1:4" x14ac:dyDescent="0.2">
      <c r="A81" s="12">
        <v>43009</v>
      </c>
      <c r="B81" s="13">
        <f>[1]QUARTERLY_INDEX_GEORGE_TOWN!B81</f>
        <v>110.601486222688</v>
      </c>
      <c r="C81" s="14">
        <f t="shared" si="3"/>
        <v>9.3966369930761573</v>
      </c>
      <c r="D81" s="4">
        <f t="shared" si="2"/>
        <v>3.2679738562091609</v>
      </c>
    </row>
    <row r="82" spans="1:4" x14ac:dyDescent="0.2">
      <c r="A82" s="12">
        <v>43101</v>
      </c>
      <c r="B82" s="13">
        <f>[1]QUARTERLY_INDEX_GEORGE_TOWN!B82</f>
        <v>115.004388053368</v>
      </c>
      <c r="C82" s="14">
        <f t="shared" si="3"/>
        <v>10.364683301343568</v>
      </c>
      <c r="D82" s="4">
        <f t="shared" si="2"/>
        <v>3.9783001808318286</v>
      </c>
    </row>
    <row r="83" spans="1:4" x14ac:dyDescent="0.2">
      <c r="A83" s="12">
        <v>43191</v>
      </c>
      <c r="B83" s="13">
        <f>[1]QUARTERLY_INDEX_GEORGE_TOWN!B83</f>
        <v>121.256675437171</v>
      </c>
      <c r="C83" s="14">
        <f t="shared" si="3"/>
        <v>15.854823304680021</v>
      </c>
      <c r="D83" s="4">
        <f t="shared" si="2"/>
        <v>5.4782608695652213</v>
      </c>
    </row>
    <row r="84" spans="1:4" x14ac:dyDescent="0.2">
      <c r="A84" s="12">
        <v>43282</v>
      </c>
      <c r="B84" s="13">
        <f>[1]QUARTERLY_INDEX_GEORGE_TOWN!B84</f>
        <v>129.01285156269199</v>
      </c>
      <c r="C84" s="14">
        <f t="shared" si="3"/>
        <v>20.4481792717087</v>
      </c>
      <c r="D84" s="4">
        <f t="shared" si="2"/>
        <v>6.3478977741137754</v>
      </c>
    </row>
    <row r="85" spans="1:4" x14ac:dyDescent="0.2">
      <c r="A85" s="12">
        <v>43374</v>
      </c>
      <c r="B85" s="13">
        <f>[1]QUARTERLY_INDEX_GEORGE_TOWN!B85</f>
        <v>135.39670650740001</v>
      </c>
      <c r="C85" s="14">
        <f t="shared" si="3"/>
        <v>22.423146473779386</v>
      </c>
      <c r="D85" s="4">
        <f t="shared" si="2"/>
        <v>4.9612403100775193</v>
      </c>
    </row>
    <row r="86" spans="1:4" x14ac:dyDescent="0.2">
      <c r="A86" s="12">
        <v>43466</v>
      </c>
      <c r="B86" s="13">
        <f>[1]QUARTERLY_INDEX_GEORGE_TOWN!B86</f>
        <v>141.391581483772</v>
      </c>
      <c r="C86" s="14">
        <f t="shared" si="3"/>
        <v>22.95652173913043</v>
      </c>
      <c r="D86" s="4">
        <f t="shared" si="2"/>
        <v>4.4313146233382561</v>
      </c>
    </row>
    <row r="87" spans="1:4" x14ac:dyDescent="0.2">
      <c r="A87" s="12">
        <v>43556</v>
      </c>
      <c r="B87" s="13">
        <f>[1]QUARTERLY_INDEX_GEORGE_TOWN!B87</f>
        <v>146.141717282602</v>
      </c>
      <c r="C87" s="14">
        <f t="shared" si="3"/>
        <v>20.445177246496282</v>
      </c>
      <c r="D87" s="4">
        <f t="shared" si="2"/>
        <v>3.323903818953311</v>
      </c>
    </row>
    <row r="88" spans="1:4" x14ac:dyDescent="0.2">
      <c r="A88" s="12">
        <v>43647</v>
      </c>
      <c r="B88" s="13">
        <f>[1]QUARTERLY_INDEX_GEORGE_TOWN!B88</f>
        <v>147.167387367527</v>
      </c>
      <c r="C88" s="14">
        <f t="shared" si="3"/>
        <v>14.108527131782944</v>
      </c>
      <c r="D88" s="4">
        <f t="shared" si="2"/>
        <v>0.75290896646131866</v>
      </c>
    </row>
    <row r="89" spans="1:4" x14ac:dyDescent="0.2">
      <c r="A89" s="12">
        <v>43739</v>
      </c>
      <c r="B89" s="13">
        <f>[1]QUARTERLY_INDEX_GEORGE_TOWN!B89</f>
        <v>151.692698164772</v>
      </c>
      <c r="C89" s="14">
        <f t="shared" si="3"/>
        <v>12.038404726735585</v>
      </c>
      <c r="D89" s="4">
        <f t="shared" si="2"/>
        <v>3.0570652173913082</v>
      </c>
    </row>
    <row r="90" spans="1:4" x14ac:dyDescent="0.2">
      <c r="A90" s="12">
        <v>43831</v>
      </c>
      <c r="B90" s="13">
        <f>[1]QUARTERLY_INDEX_GEORGE_TOWN!B90</f>
        <v>155.44909818104699</v>
      </c>
      <c r="C90" s="14">
        <f t="shared" si="3"/>
        <v>9.9009900990099098</v>
      </c>
      <c r="D90" s="4">
        <f t="shared" si="2"/>
        <v>2.4390243902439046</v>
      </c>
    </row>
    <row r="91" spans="1:4" x14ac:dyDescent="0.2">
      <c r="A91" s="12">
        <v>43922</v>
      </c>
      <c r="B91" s="13">
        <f>[1]QUARTERLY_INDEX_GEORGE_TOWN!B91</f>
        <v>154.69632121546601</v>
      </c>
      <c r="C91" s="14">
        <f t="shared" si="3"/>
        <v>5.8863791923340125</v>
      </c>
      <c r="D91" s="4">
        <f t="shared" si="2"/>
        <v>-0.45045045045045695</v>
      </c>
    </row>
    <row r="92" spans="1:4" x14ac:dyDescent="0.2">
      <c r="A92" s="12">
        <v>44013</v>
      </c>
      <c r="B92" s="13">
        <f>[1]QUARTERLY_INDEX_GEORGE_TOWN!B92</f>
        <v>156.618268684654</v>
      </c>
      <c r="C92" s="14">
        <f t="shared" si="3"/>
        <v>6.3858695652174058</v>
      </c>
      <c r="D92" s="4">
        <f t="shared" si="2"/>
        <v>1.2281835811247532</v>
      </c>
    </row>
    <row r="93" spans="1:4" x14ac:dyDescent="0.2">
      <c r="A93" s="12">
        <v>44105</v>
      </c>
      <c r="B93" s="13">
        <f>[1]QUARTERLY_INDEX_GEORGE_TOWN!B93</f>
        <v>161.064713734305</v>
      </c>
      <c r="C93" s="14">
        <f t="shared" si="3"/>
        <v>6.1964403427818171</v>
      </c>
      <c r="D93" s="4">
        <f t="shared" si="2"/>
        <v>2.8735632183908066</v>
      </c>
    </row>
    <row r="94" spans="1:4" x14ac:dyDescent="0.2">
      <c r="A94" s="12">
        <v>44197</v>
      </c>
      <c r="B94" s="13">
        <f>[1]QUARTERLY_INDEX_GEORGE_TOWN!B94</f>
        <v>167.16515906926099</v>
      </c>
      <c r="C94" s="14">
        <f t="shared" si="3"/>
        <v>7.5933075933075855</v>
      </c>
      <c r="D94" s="4">
        <f t="shared" si="2"/>
        <v>3.7864680322780897</v>
      </c>
    </row>
    <row r="95" spans="1:4" x14ac:dyDescent="0.2">
      <c r="A95" s="12">
        <v>44287</v>
      </c>
      <c r="B95" s="13">
        <f>[1]QUARTERLY_INDEX_GEORGE_TOWN!B95</f>
        <v>176.24881934106699</v>
      </c>
      <c r="C95" s="14">
        <f t="shared" si="3"/>
        <v>13.897866839043305</v>
      </c>
      <c r="D95" s="4">
        <f t="shared" si="2"/>
        <v>5.3827751196172224</v>
      </c>
    </row>
    <row r="96" spans="1:4" x14ac:dyDescent="0.2">
      <c r="A96" s="12">
        <v>44378</v>
      </c>
      <c r="B96" s="13">
        <f>[1]QUARTERLY_INDEX_GEORGE_TOWN!B96</f>
        <v>185.38688447214699</v>
      </c>
      <c r="C96" s="14">
        <f t="shared" si="3"/>
        <v>18.390804597701148</v>
      </c>
      <c r="D96" s="4">
        <f t="shared" si="2"/>
        <v>5.2213393870601754</v>
      </c>
    </row>
    <row r="97" spans="1:4" x14ac:dyDescent="0.2">
      <c r="A97" s="12">
        <v>44470</v>
      </c>
      <c r="B97" s="13">
        <f>[1]QUARTERLY_INDEX_GEORGE_TOWN!B97</f>
        <v>195.98839439823499</v>
      </c>
      <c r="C97" s="14">
        <f t="shared" si="3"/>
        <v>21.663563004345132</v>
      </c>
      <c r="D97" s="4">
        <f t="shared" si="2"/>
        <v>5.7173678532901784</v>
      </c>
    </row>
    <row r="98" spans="1:4" x14ac:dyDescent="0.2">
      <c r="A98" s="12">
        <v>44562</v>
      </c>
      <c r="B98" s="13">
        <f>[1]QUARTERLY_INDEX_GEORGE_TOWN!B98</f>
        <v>202.08833346340001</v>
      </c>
      <c r="C98" s="14">
        <f t="shared" si="3"/>
        <v>20.873205741626787</v>
      </c>
      <c r="D98" s="4">
        <f t="shared" si="2"/>
        <v>3.1122448979591821</v>
      </c>
    </row>
    <row r="99" spans="1:4" x14ac:dyDescent="0.2">
      <c r="A99" s="12">
        <v>44652</v>
      </c>
      <c r="B99" s="13">
        <f>[1]QUARTERLY_INDEX_GEORGE_TOWN!B99</f>
        <v>208.99953933558299</v>
      </c>
      <c r="C99" s="14">
        <f t="shared" si="3"/>
        <v>18.615209988649273</v>
      </c>
      <c r="D99" s="4">
        <f t="shared" si="2"/>
        <v>3.4141514101929671</v>
      </c>
    </row>
    <row r="100" spans="1:4" x14ac:dyDescent="0.2">
      <c r="A100" s="12">
        <v>44743</v>
      </c>
      <c r="B100" s="13">
        <f>[1]QUARTERLY_INDEX_GEORGE_TOWN!B100</f>
        <v>216.976328076578</v>
      </c>
      <c r="C100" s="14">
        <f t="shared" si="3"/>
        <v>17.044228694714135</v>
      </c>
      <c r="D100" s="4">
        <f t="shared" si="2"/>
        <v>3.8277511961722466</v>
      </c>
    </row>
    <row r="101" spans="1:4" x14ac:dyDescent="0.2">
      <c r="A101" s="12">
        <v>44835</v>
      </c>
      <c r="B101" s="13">
        <f>[1]QUARTERLY_INDEX_GEORGE_TOWN!B101</f>
        <v>224.40831320919401</v>
      </c>
      <c r="C101" s="14">
        <f t="shared" si="3"/>
        <v>14.489795918367342</v>
      </c>
      <c r="D101" s="4">
        <f t="shared" si="2"/>
        <v>3.410138248847927</v>
      </c>
    </row>
    <row r="102" spans="1:4" x14ac:dyDescent="0.2">
      <c r="A102" s="12">
        <v>44927</v>
      </c>
      <c r="B102" s="13">
        <f>[1]QUARTERLY_INDEX_GEORGE_TOWN!B102</f>
        <v>242.218342206692</v>
      </c>
      <c r="C102" s="14">
        <f t="shared" si="3"/>
        <v>19.841662543295403</v>
      </c>
      <c r="D102" s="4">
        <f t="shared" si="2"/>
        <v>7.9322638146167579</v>
      </c>
    </row>
    <row r="103" spans="1:4" x14ac:dyDescent="0.2">
      <c r="A103" s="12">
        <v>45017</v>
      </c>
      <c r="B103" s="13">
        <f>[1]QUARTERLY_INDEX_GEORGE_TOWN!B103</f>
        <v>240.62720482132301</v>
      </c>
      <c r="C103" s="14">
        <f t="shared" si="3"/>
        <v>15.119617224880377</v>
      </c>
      <c r="D103" s="4">
        <f t="shared" si="2"/>
        <v>-0.66061106523533919</v>
      </c>
    </row>
    <row r="104" spans="1:4" x14ac:dyDescent="0.2">
      <c r="A104" s="12">
        <v>45108</v>
      </c>
      <c r="B104" s="13">
        <f>[1]QUARTERLY_INDEX_GEORGE_TOWN!B104</f>
        <v>234.42808360958199</v>
      </c>
      <c r="C104" s="14">
        <f t="shared" si="3"/>
        <v>8.0184331797235053</v>
      </c>
      <c r="D104" s="4">
        <f t="shared" si="2"/>
        <v>-2.576891105569401</v>
      </c>
    </row>
    <row r="105" spans="1:4" x14ac:dyDescent="0.2">
      <c r="A105" s="12">
        <v>45200</v>
      </c>
      <c r="B105" s="13">
        <f>[1]QUARTERLY_INDEX_GEORGE_TOWN!B105</f>
        <v>236.48147653107799</v>
      </c>
      <c r="C105" s="14">
        <f t="shared" si="3"/>
        <v>5.3921568627451011</v>
      </c>
      <c r="D105" s="4">
        <f t="shared" si="2"/>
        <v>0.89590443686007326</v>
      </c>
    </row>
    <row r="106" spans="1:4" x14ac:dyDescent="0.2">
      <c r="A106" s="12">
        <v>45292</v>
      </c>
      <c r="B106" s="13">
        <f>[1]QUARTERLY_INDEX_GEORGE_TOWN!B106</f>
        <v>244.143324059869</v>
      </c>
      <c r="C106" s="14">
        <f t="shared" si="3"/>
        <v>0.784475639966975</v>
      </c>
      <c r="D106" s="4">
        <f t="shared" si="2"/>
        <v>3.2135306553911169</v>
      </c>
    </row>
    <row r="107" spans="1:4" x14ac:dyDescent="0.2">
      <c r="A107" s="12">
        <v>45383</v>
      </c>
      <c r="B107" s="13">
        <f>[1]QUARTERLY_INDEX_GEORGE_TOWN!B107</f>
        <v>248.10842598082601</v>
      </c>
      <c r="C107" s="14">
        <f t="shared" si="3"/>
        <v>3.1172069825436299</v>
      </c>
      <c r="D107" s="4">
        <f t="shared" si="2"/>
        <v>1.6386726751331349</v>
      </c>
    </row>
    <row r="108" spans="1:4" x14ac:dyDescent="0.2">
      <c r="A108" s="12">
        <v>45474</v>
      </c>
      <c r="B108" s="13">
        <f>[1]QUARTERLY_INDEX_GEORGE_TOWN!B108</f>
        <v>245.815713636429</v>
      </c>
      <c r="C108" s="14">
        <f t="shared" si="3"/>
        <v>4.8634812286689533</v>
      </c>
      <c r="D108" s="4">
        <f t="shared" si="2"/>
        <v>-0.92704554615073986</v>
      </c>
    </row>
    <row r="109" spans="1:4" x14ac:dyDescent="0.2">
      <c r="A109" s="15">
        <v>45566</v>
      </c>
      <c r="B109" s="13">
        <f>[1]QUARTERLY_INDEX_GEORGE_TOWN!B109</f>
        <v>242.536700812502</v>
      </c>
      <c r="C109" s="14">
        <f t="shared" si="3"/>
        <v>2.5369978858351017</v>
      </c>
      <c r="D109" s="4">
        <f t="shared" si="2"/>
        <v>-1.3425549227013889</v>
      </c>
    </row>
    <row r="110" spans="1:4" x14ac:dyDescent="0.2">
      <c r="A110" s="12">
        <v>45658</v>
      </c>
      <c r="B110" s="13">
        <f>[1]QUARTERLY_INDEX_GEORGE_TOWN!B110</f>
        <v>244.287393102316</v>
      </c>
      <c r="C110" s="14">
        <f t="shared" si="3"/>
        <v>8.1933633756658963E-2</v>
      </c>
      <c r="D110" s="4">
        <f t="shared" si="2"/>
        <v>0.74226804123711521</v>
      </c>
    </row>
    <row r="111" spans="1:4" x14ac:dyDescent="0.2">
      <c r="A111" s="15">
        <v>45748</v>
      </c>
      <c r="B111" s="13">
        <f>[1]QUARTERLY_INDEX_GEORGE_TOWN!B111</f>
        <v>248.978583834548</v>
      </c>
      <c r="C111" s="14">
        <f t="shared" si="3"/>
        <v>0.36275695284160303</v>
      </c>
      <c r="D111" s="4">
        <f t="shared" si="2"/>
        <v>1.9238641015145275</v>
      </c>
    </row>
    <row r="112" spans="1:4" x14ac:dyDescent="0.2">
      <c r="A112" s="12">
        <v>45839</v>
      </c>
      <c r="B112" s="13">
        <f>[1]QUARTERLY_INDEX_GEORGE_TOWN!B112</f>
        <v>250.628707433329</v>
      </c>
      <c r="C112" s="14">
        <f t="shared" si="3"/>
        <v>1.9528071602929131</v>
      </c>
      <c r="D112" s="4">
        <f t="shared" si="2"/>
        <v>0.64257028112448822</v>
      </c>
    </row>
    <row r="113" spans="1:4" x14ac:dyDescent="0.2">
      <c r="A113" s="15">
        <v>45931</v>
      </c>
      <c r="B113" s="13">
        <f>[1]QUARTERLY_INDEX_GEORGE_TOWN!B113</f>
        <v>250.68147885600899</v>
      </c>
      <c r="C113" s="14">
        <f t="shared" si="3"/>
        <v>3.3814432989690779</v>
      </c>
      <c r="D113" s="4">
        <f t="shared" si="2"/>
        <v>3.9904229848364281E-2</v>
      </c>
    </row>
    <row r="114" spans="1:4" x14ac:dyDescent="0.2">
      <c r="A114" s="12">
        <v>46023</v>
      </c>
      <c r="B114" s="13">
        <f>[1]QUARTERLY_INDEX_GEORGE_TOWN!B114</f>
        <v>0</v>
      </c>
      <c r="C114" s="14" t="e">
        <f t="shared" si="3"/>
        <v>#N/A</v>
      </c>
      <c r="D114" s="4" t="e">
        <f t="shared" si="2"/>
        <v>#N/A</v>
      </c>
    </row>
    <row r="115" spans="1:4" x14ac:dyDescent="0.2">
      <c r="A115" s="15">
        <v>46113</v>
      </c>
      <c r="B115" s="13">
        <f>[1]QUARTERLY_INDEX_GEORGE_TOWN!B115</f>
        <v>0</v>
      </c>
      <c r="C115" s="14" t="e">
        <f t="shared" si="3"/>
        <v>#N/A</v>
      </c>
      <c r="D115" s="4" t="e">
        <f t="shared" si="2"/>
        <v>#N/A</v>
      </c>
    </row>
    <row r="116" spans="1:4" x14ac:dyDescent="0.2">
      <c r="A116" s="12">
        <v>46204</v>
      </c>
      <c r="B116" s="13">
        <f>[1]QUARTERLY_INDEX_GEORGE_TOWN!B116</f>
        <v>0</v>
      </c>
      <c r="C116" s="14" t="e">
        <f t="shared" si="3"/>
        <v>#N/A</v>
      </c>
      <c r="D116" s="4" t="e">
        <f t="shared" si="2"/>
        <v>#N/A</v>
      </c>
    </row>
    <row r="117" spans="1:4" x14ac:dyDescent="0.2">
      <c r="A117" s="15">
        <v>46296</v>
      </c>
      <c r="B117" s="13">
        <f>[1]QUARTERLY_INDEX_GEORGE_TOWN!B117</f>
        <v>0</v>
      </c>
      <c r="C117" s="14" t="e">
        <f t="shared" si="3"/>
        <v>#N/A</v>
      </c>
      <c r="D117" s="4" t="e">
        <f t="shared" si="2"/>
        <v>#N/A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1"/>
  <sheetViews>
    <sheetView tabSelected="1" workbookViewId="0">
      <pane xSplit="1" ySplit="1" topLeftCell="B8" activePane="bottomRight" state="frozen"/>
      <selection pane="topRight" activeCell="B1" sqref="B1"/>
      <selection pane="bottomLeft" activeCell="A2" sqref="A2"/>
      <selection pane="bottomRight" sqref="A1:XFD1048576"/>
    </sheetView>
  </sheetViews>
  <sheetFormatPr defaultRowHeight="12.75" x14ac:dyDescent="0.2"/>
  <cols>
    <col min="1" max="1" width="14.85546875" style="3" customWidth="1"/>
    <col min="2" max="5" width="20.85546875" style="4" customWidth="1"/>
    <col min="6" max="9" width="20.85546875" style="1" customWidth="1"/>
    <col min="10" max="13" width="20.85546875" style="2" customWidth="1"/>
    <col min="14" max="17" width="20.85546875" style="1" customWidth="1"/>
    <col min="18" max="23" width="20.85546875" style="4" customWidth="1"/>
  </cols>
  <sheetData>
    <row r="1" spans="1:23" ht="25.5" customHeight="1" x14ac:dyDescent="0.2">
      <c r="A1" s="3" t="s">
        <v>2</v>
      </c>
      <c r="B1" s="16" t="s">
        <v>29</v>
      </c>
      <c r="C1" s="16" t="s">
        <v>31</v>
      </c>
      <c r="D1" s="16" t="s">
        <v>32</v>
      </c>
      <c r="E1" s="16" t="s">
        <v>33</v>
      </c>
      <c r="F1" s="17" t="s">
        <v>23</v>
      </c>
      <c r="G1" s="17" t="s">
        <v>24</v>
      </c>
      <c r="H1" s="17" t="s">
        <v>25</v>
      </c>
      <c r="I1" s="17" t="s">
        <v>26</v>
      </c>
      <c r="J1" s="18" t="s">
        <v>3</v>
      </c>
      <c r="K1" s="18" t="s">
        <v>4</v>
      </c>
      <c r="L1" s="18" t="s">
        <v>5</v>
      </c>
      <c r="M1" s="18" t="s">
        <v>6</v>
      </c>
      <c r="N1" s="17" t="s">
        <v>7</v>
      </c>
      <c r="O1" s="17" t="s">
        <v>8</v>
      </c>
      <c r="P1" s="17" t="s">
        <v>9</v>
      </c>
      <c r="Q1" s="17" t="s">
        <v>10</v>
      </c>
      <c r="R1" s="16" t="s">
        <v>34</v>
      </c>
      <c r="S1" s="16" t="s">
        <v>11</v>
      </c>
      <c r="T1" s="16" t="s">
        <v>17</v>
      </c>
      <c r="U1" s="16" t="s">
        <v>18</v>
      </c>
      <c r="V1" s="16" t="s">
        <v>19</v>
      </c>
      <c r="W1" s="16" t="s">
        <v>20</v>
      </c>
    </row>
    <row r="2" spans="1:23" x14ac:dyDescent="0.2">
      <c r="A2" s="27">
        <v>1998</v>
      </c>
      <c r="B2" s="4">
        <f>[2]ANNUAL_INDEXES_WEIGHTS!B2</f>
        <v>60.879526937341303</v>
      </c>
      <c r="C2" s="4">
        <f>[2]ANNUAL_INDEXES_WEIGHTS!C2</f>
        <v>65.420386103094501</v>
      </c>
      <c r="D2" s="4">
        <f>[2]ANNUAL_INDEXES_WEIGHTS!D2</f>
        <v>60.344736369582201</v>
      </c>
      <c r="E2" s="4">
        <f>[2]ANNUAL_INDEXES_WEIGHTS!E2</f>
        <v>56.778357363059101</v>
      </c>
      <c r="F2" s="4">
        <f>[2]ANNUAL_INDEXES_WEIGHTS!F2</f>
        <v>26.225143320000001</v>
      </c>
      <c r="G2" s="4">
        <f>[2]ANNUAL_INDEXES_WEIGHTS!G2</f>
        <v>2.21287688</v>
      </c>
      <c r="H2" s="4">
        <f>[2]ANNUAL_INDEXES_WEIGHTS!H2</f>
        <v>44.150342129999999</v>
      </c>
      <c r="I2" s="4">
        <f>[2]ANNUAL_INDEXES_WEIGHTS!I2</f>
        <v>4.8466230000000001</v>
      </c>
      <c r="R2" s="4" cm="1">
        <f t="array" ref="R2">R3/SUMPRODUCT(J3:M3,N3:Q3/SUM(N3:Q3))</f>
        <v>62.135624097449103</v>
      </c>
    </row>
    <row r="3" spans="1:23" x14ac:dyDescent="0.2">
      <c r="A3" s="27">
        <v>1999</v>
      </c>
      <c r="B3" s="4">
        <f>[2]ANNUAL_INDEXES_WEIGHTS!B3</f>
        <v>66.970607105605794</v>
      </c>
      <c r="C3" s="4">
        <f>[2]ANNUAL_INDEXES_WEIGHTS!C3</f>
        <v>76.840954535323306</v>
      </c>
      <c r="D3" s="4">
        <f>[2]ANNUAL_INDEXES_WEIGHTS!D3</f>
        <v>60.883916065418603</v>
      </c>
      <c r="E3" s="4">
        <f>[2]ANNUAL_INDEXES_WEIGHTS!E3</f>
        <v>57.635031407605503</v>
      </c>
      <c r="F3" s="4">
        <f>[2]ANNUAL_INDEXES_WEIGHTS!F3</f>
        <v>23.409468279999999</v>
      </c>
      <c r="G3" s="4">
        <f>[2]ANNUAL_INDEXES_WEIGHTS!G3</f>
        <v>4.6643809999999997</v>
      </c>
      <c r="H3" s="4">
        <f>[2]ANNUAL_INDEXES_WEIGHTS!H3</f>
        <v>50.0932485599999</v>
      </c>
      <c r="I3" s="4">
        <f>[2]ANNUAL_INDEXES_WEIGHTS!I3</f>
        <v>6.3590190800000004</v>
      </c>
      <c r="J3" s="2">
        <f t="shared" ref="J3:J30" si="0">B3/B2</f>
        <v>1.1000513715314111</v>
      </c>
      <c r="K3" s="2">
        <f t="shared" ref="K3:K30" si="1">C3/C2</f>
        <v>1.1745720120671772</v>
      </c>
      <c r="L3" s="2">
        <f t="shared" ref="L3:L30" si="2">D3/D2</f>
        <v>1.0089349913227592</v>
      </c>
      <c r="M3" s="2">
        <f t="shared" ref="M3:M30" si="3">E3/E2</f>
        <v>1.0150880385473033</v>
      </c>
      <c r="N3" s="1">
        <f>AVERAGE(F2:F4)</f>
        <v>27.025261426666663</v>
      </c>
      <c r="O3" s="1">
        <f t="shared" ref="O3:Q3" si="4">AVERAGE(G2:G4)</f>
        <v>3.4765392933333334</v>
      </c>
      <c r="P3" s="1">
        <f t="shared" si="4"/>
        <v>43.230817076666632</v>
      </c>
      <c r="Q3" s="1">
        <f t="shared" si="4"/>
        <v>5.9847184133333329</v>
      </c>
      <c r="R3" s="4" cm="1">
        <f t="array" ref="R3">R4/SUMPRODUCT(J4:M4,N4:Q4/SUM(N4:Q4))</f>
        <v>65.087699231938856</v>
      </c>
      <c r="S3" s="4">
        <f>IF(B3&gt;0,100*(ROUND(B3,1)/ROUND(B2,1)-1),NA())</f>
        <v>10.016420361247945</v>
      </c>
      <c r="T3" s="4">
        <f t="shared" ref="T3:V3" si="5">IF(C3&gt;0,100*(ROUND(C3,1)/ROUND(C2,1)-1),NA())</f>
        <v>17.431192660550444</v>
      </c>
      <c r="U3" s="4">
        <f t="shared" si="5"/>
        <v>0.99502487562188602</v>
      </c>
      <c r="V3" s="4">
        <f t="shared" si="5"/>
        <v>1.4084507042253502</v>
      </c>
      <c r="W3" s="4">
        <f>IF(R3&gt;0,100*(ROUND(R3,1)/ROUND(R2,1)-1),NA())</f>
        <v>4.8309178743961345</v>
      </c>
    </row>
    <row r="4" spans="1:23" x14ac:dyDescent="0.2">
      <c r="A4" s="27">
        <v>2000</v>
      </c>
      <c r="B4" s="4">
        <f>[2]ANNUAL_INDEXES_WEIGHTS!B4</f>
        <v>67.653307611974796</v>
      </c>
      <c r="C4" s="4">
        <f>[2]ANNUAL_INDEXES_WEIGHTS!C4</f>
        <v>81.442690602850604</v>
      </c>
      <c r="D4" s="4">
        <f>[2]ANNUAL_INDEXES_WEIGHTS!D4</f>
        <v>65.092705597155202</v>
      </c>
      <c r="E4" s="4">
        <f>[2]ANNUAL_INDEXES_WEIGHTS!E4</f>
        <v>77.430296860944196</v>
      </c>
      <c r="F4" s="4">
        <f>[2]ANNUAL_INDEXES_WEIGHTS!F4</f>
        <v>31.441172680000001</v>
      </c>
      <c r="G4" s="4">
        <f>[2]ANNUAL_INDEXES_WEIGHTS!G4</f>
        <v>3.5523600000000002</v>
      </c>
      <c r="H4" s="4">
        <f>[2]ANNUAL_INDEXES_WEIGHTS!H4</f>
        <v>35.448860539999998</v>
      </c>
      <c r="I4" s="4">
        <f>[2]ANNUAL_INDEXES_WEIGHTS!I4</f>
        <v>6.7485131599999999</v>
      </c>
      <c r="J4" s="2">
        <f t="shared" si="0"/>
        <v>1.0101940319175016</v>
      </c>
      <c r="K4" s="2">
        <f t="shared" si="1"/>
        <v>1.0598865031721061</v>
      </c>
      <c r="L4" s="2">
        <f t="shared" si="2"/>
        <v>1.0691281015369369</v>
      </c>
      <c r="M4" s="2">
        <f t="shared" si="3"/>
        <v>1.3434589167366449</v>
      </c>
      <c r="N4" s="1">
        <f>AVERAGE(F2:F4)</f>
        <v>27.025261426666663</v>
      </c>
      <c r="O4" s="1">
        <f t="shared" ref="O4:Q4" si="6">AVERAGE(G2:G4)</f>
        <v>3.4765392933333334</v>
      </c>
      <c r="P4" s="1">
        <f t="shared" si="6"/>
        <v>43.230817076666632</v>
      </c>
      <c r="Q4" s="1">
        <f t="shared" si="6"/>
        <v>5.9847184133333329</v>
      </c>
      <c r="R4" s="4" cm="1">
        <f t="array" ref="R4">R5/SUMPRODUCT(J5:M5,N5:Q5/SUM(N5:Q5))</f>
        <v>69.600931965073343</v>
      </c>
      <c r="S4" s="4">
        <f t="shared" ref="S4:S30" si="7">IF(B4&gt;0,100*(ROUND(B4,1)/ROUND(B3,1)-1),NA())</f>
        <v>1.0447761194029903</v>
      </c>
      <c r="T4" s="4">
        <f t="shared" ref="T4:T30" si="8">IF(C4&gt;0,100*(ROUND(C4,1)/ROUND(C3,1)-1),NA())</f>
        <v>5.9895833333333481</v>
      </c>
      <c r="U4" s="4">
        <f t="shared" ref="U4:U30" si="9">IF(D4&gt;0,100*(ROUND(D4,1)/ROUND(D3,1)-1),NA())</f>
        <v>6.8965517241379226</v>
      </c>
      <c r="V4" s="4">
        <f t="shared" ref="V4:V30" si="10">IF(E4&gt;0,100*(ROUND(E4,1)/ROUND(E3,1)-1),NA())</f>
        <v>34.375</v>
      </c>
      <c r="W4" s="4">
        <f t="shared" ref="W4:W30" si="11">IF(R4&gt;0,100*(ROUND(R4,1)/ROUND(R3,1)-1),NA())</f>
        <v>6.9124423963133674</v>
      </c>
    </row>
    <row r="5" spans="1:23" x14ac:dyDescent="0.2">
      <c r="A5" s="27">
        <v>2001</v>
      </c>
      <c r="B5" s="4">
        <f>[2]ANNUAL_INDEXES_WEIGHTS!B5</f>
        <v>66.158367191556195</v>
      </c>
      <c r="C5" s="4">
        <f>[2]ANNUAL_INDEXES_WEIGHTS!C5</f>
        <v>78.039507026048</v>
      </c>
      <c r="D5" s="4">
        <f>[2]ANNUAL_INDEXES_WEIGHTS!D5</f>
        <v>61.368906819934701</v>
      </c>
      <c r="E5" s="4">
        <f>[2]ANNUAL_INDEXES_WEIGHTS!E5</f>
        <v>72.2613738289418</v>
      </c>
      <c r="F5" s="4">
        <f>[2]ANNUAL_INDEXES_WEIGHTS!F5</f>
        <v>22.60448736</v>
      </c>
      <c r="G5" s="4">
        <f>[2]ANNUAL_INDEXES_WEIGHTS!G5</f>
        <v>2.9432699200000001</v>
      </c>
      <c r="H5" s="4">
        <f>[2]ANNUAL_INDEXES_WEIGHTS!H5</f>
        <v>24.325904000000001</v>
      </c>
      <c r="I5" s="4">
        <f>[2]ANNUAL_INDEXES_WEIGHTS!I5</f>
        <v>5.6324681999999999</v>
      </c>
      <c r="J5" s="2">
        <f t="shared" si="0"/>
        <v>0.9779029219237465</v>
      </c>
      <c r="K5" s="2">
        <f t="shared" si="1"/>
        <v>0.95821376293425786</v>
      </c>
      <c r="L5" s="2">
        <f t="shared" si="2"/>
        <v>0.94279237983643982</v>
      </c>
      <c r="M5" s="2">
        <f t="shared" si="3"/>
        <v>0.93324417906746271</v>
      </c>
      <c r="N5" s="1">
        <f>AVERAGE(F2:F4)</f>
        <v>27.025261426666663</v>
      </c>
      <c r="O5" s="1">
        <f t="shared" ref="O5:Q5" si="12">AVERAGE(G2:G4)</f>
        <v>3.4765392933333334</v>
      </c>
      <c r="P5" s="1">
        <f t="shared" si="12"/>
        <v>43.230817076666632</v>
      </c>
      <c r="Q5" s="1">
        <f t="shared" si="12"/>
        <v>5.9847184133333329</v>
      </c>
      <c r="R5" s="4" cm="1">
        <f t="array" ref="R5">R6/SUMPRODUCT(J6:M6,N6:Q6/SUM(N6:Q6))</f>
        <v>66.444602548886763</v>
      </c>
      <c r="S5" s="4">
        <f t="shared" si="7"/>
        <v>-2.215657311669128</v>
      </c>
      <c r="T5" s="4">
        <f t="shared" si="8"/>
        <v>-4.1769041769041841</v>
      </c>
      <c r="U5" s="4">
        <f t="shared" si="9"/>
        <v>-5.6835637480798678</v>
      </c>
      <c r="V5" s="4">
        <f t="shared" si="10"/>
        <v>-6.5891472868217171</v>
      </c>
      <c r="W5" s="4">
        <f t="shared" si="11"/>
        <v>-4.5977011494252711</v>
      </c>
    </row>
    <row r="6" spans="1:23" x14ac:dyDescent="0.2">
      <c r="A6" s="27">
        <v>2002</v>
      </c>
      <c r="B6" s="4">
        <f>[2]ANNUAL_INDEXES_WEIGHTS!B6</f>
        <v>67.671832637204304</v>
      </c>
      <c r="C6" s="4">
        <f>[2]ANNUAL_INDEXES_WEIGHTS!C6</f>
        <v>76.470825386231098</v>
      </c>
      <c r="D6" s="4">
        <f>[2]ANNUAL_INDEXES_WEIGHTS!D6</f>
        <v>62.8619544821955</v>
      </c>
      <c r="E6" s="4">
        <f>[2]ANNUAL_INDEXES_WEIGHTS!E6</f>
        <v>68.662749825847897</v>
      </c>
      <c r="F6" s="4">
        <f>[2]ANNUAL_INDEXES_WEIGHTS!F6</f>
        <v>24.543082289999901</v>
      </c>
      <c r="G6" s="4">
        <f>[2]ANNUAL_INDEXES_WEIGHTS!G6</f>
        <v>4.6503222400000004</v>
      </c>
      <c r="H6" s="4">
        <f>[2]ANNUAL_INDEXES_WEIGHTS!H6</f>
        <v>23.589520629999999</v>
      </c>
      <c r="I6" s="4">
        <f>[2]ANNUAL_INDEXES_WEIGHTS!I6</f>
        <v>6.6143691200000001</v>
      </c>
      <c r="J6" s="2">
        <f t="shared" si="0"/>
        <v>1.02287640263651</v>
      </c>
      <c r="K6" s="2">
        <f t="shared" si="1"/>
        <v>0.97989887815035392</v>
      </c>
      <c r="L6" s="2">
        <f t="shared" si="2"/>
        <v>1.0243290574922839</v>
      </c>
      <c r="M6" s="2">
        <f t="shared" si="3"/>
        <v>0.95019989501427671</v>
      </c>
      <c r="N6" s="1">
        <f t="shared" ref="N6:Q6" si="13">AVERAGE(F3:F5)</f>
        <v>25.818376106666665</v>
      </c>
      <c r="O6" s="1">
        <f t="shared" si="13"/>
        <v>3.7200036399999998</v>
      </c>
      <c r="P6" s="1">
        <f t="shared" si="13"/>
        <v>36.622671033333297</v>
      </c>
      <c r="Q6" s="1">
        <f t="shared" si="13"/>
        <v>6.2466668133333343</v>
      </c>
      <c r="R6" s="4" cm="1">
        <f t="array" ref="R6">R7/SUMPRODUCT(J7:M7,N7:Q7/SUM(N7:Q7))</f>
        <v>67.450126830296398</v>
      </c>
      <c r="S6" s="4">
        <f t="shared" si="7"/>
        <v>2.2658610271903301</v>
      </c>
      <c r="T6" s="4">
        <f t="shared" si="8"/>
        <v>-1.9230769230769273</v>
      </c>
      <c r="U6" s="4">
        <f t="shared" si="9"/>
        <v>2.4429967426710109</v>
      </c>
      <c r="V6" s="4">
        <f t="shared" si="10"/>
        <v>-4.979253112033188</v>
      </c>
      <c r="W6" s="4">
        <f t="shared" si="11"/>
        <v>1.6566265060240948</v>
      </c>
    </row>
    <row r="7" spans="1:23" x14ac:dyDescent="0.2">
      <c r="A7" s="27">
        <v>2003</v>
      </c>
      <c r="B7" s="4">
        <f>[2]ANNUAL_INDEXES_WEIGHTS!B7</f>
        <v>70.7907346892936</v>
      </c>
      <c r="C7" s="4">
        <f>[2]ANNUAL_INDEXES_WEIGHTS!C7</f>
        <v>90.041702483097893</v>
      </c>
      <c r="D7" s="4">
        <f>[2]ANNUAL_INDEXES_WEIGHTS!D7</f>
        <v>61.599455721178401</v>
      </c>
      <c r="E7" s="4">
        <f>[2]ANNUAL_INDEXES_WEIGHTS!E7</f>
        <v>76.3311840070551</v>
      </c>
      <c r="F7" s="4">
        <f>[2]ANNUAL_INDEXES_WEIGHTS!F7</f>
        <v>28.674419199999999</v>
      </c>
      <c r="G7" s="4">
        <f>[2]ANNUAL_INDEXES_WEIGHTS!G7</f>
        <v>11.16356332</v>
      </c>
      <c r="H7" s="4">
        <f>[2]ANNUAL_INDEXES_WEIGHTS!H7</f>
        <v>16.469014720000001</v>
      </c>
      <c r="I7" s="4">
        <f>[2]ANNUAL_INDEXES_WEIGHTS!I7</f>
        <v>8.7148590800000001</v>
      </c>
      <c r="J7" s="2">
        <f t="shared" si="0"/>
        <v>1.0460886299446042</v>
      </c>
      <c r="K7" s="2">
        <f t="shared" si="1"/>
        <v>1.1774647655275641</v>
      </c>
      <c r="L7" s="2">
        <f t="shared" si="2"/>
        <v>0.97991632981480592</v>
      </c>
      <c r="M7" s="2">
        <f t="shared" si="3"/>
        <v>1.1116825964683466</v>
      </c>
      <c r="N7" s="1">
        <f t="shared" ref="N7:Q7" si="14">AVERAGE(F4:F6)</f>
        <v>26.196247443333302</v>
      </c>
      <c r="O7" s="1">
        <f t="shared" si="14"/>
        <v>3.7153173866666669</v>
      </c>
      <c r="P7" s="1">
        <f t="shared" si="14"/>
        <v>27.788095056666666</v>
      </c>
      <c r="Q7" s="1">
        <f t="shared" si="14"/>
        <v>6.331783493333333</v>
      </c>
      <c r="R7" s="4" cm="1">
        <f t="array" ref="R7">R8/SUMPRODUCT(J8:M8,N8:Q8/SUM(N8:Q8))</f>
        <v>69.573499306428445</v>
      </c>
      <c r="S7" s="4">
        <f t="shared" si="7"/>
        <v>4.5790251107828528</v>
      </c>
      <c r="T7" s="4">
        <f t="shared" si="8"/>
        <v>17.647058823529417</v>
      </c>
      <c r="U7" s="4">
        <f t="shared" si="9"/>
        <v>-2.0667726550079424</v>
      </c>
      <c r="V7" s="4">
        <f t="shared" si="10"/>
        <v>11.062590975254727</v>
      </c>
      <c r="W7" s="4">
        <f t="shared" si="11"/>
        <v>3.1111111111111089</v>
      </c>
    </row>
    <row r="8" spans="1:23" x14ac:dyDescent="0.2">
      <c r="A8" s="27">
        <v>2004</v>
      </c>
      <c r="B8" s="4">
        <f>[2]ANNUAL_INDEXES_WEIGHTS!B8</f>
        <v>76.805195556558303</v>
      </c>
      <c r="C8" s="4">
        <f>[2]ANNUAL_INDEXES_WEIGHTS!C8</f>
        <v>96.223023401629206</v>
      </c>
      <c r="D8" s="4">
        <f>[2]ANNUAL_INDEXES_WEIGHTS!D8</f>
        <v>64.745128670409898</v>
      </c>
      <c r="E8" s="4">
        <f>[2]ANNUAL_INDEXES_WEIGHTS!E8</f>
        <v>74.208684052430598</v>
      </c>
      <c r="F8" s="4">
        <f>[2]ANNUAL_INDEXES_WEIGHTS!F8</f>
        <v>31.64671628</v>
      </c>
      <c r="G8" s="4">
        <f>[2]ANNUAL_INDEXES_WEIGHTS!G8</f>
        <v>6.7796240999999897</v>
      </c>
      <c r="H8" s="4">
        <f>[2]ANNUAL_INDEXES_WEIGHTS!H8</f>
        <v>27.061468120000001</v>
      </c>
      <c r="I8" s="4">
        <f>[2]ANNUAL_INDEXES_WEIGHTS!I8</f>
        <v>12.59349898</v>
      </c>
      <c r="J8" s="2">
        <f t="shared" si="0"/>
        <v>1.0849611307703284</v>
      </c>
      <c r="K8" s="2">
        <f t="shared" si="1"/>
        <v>1.0686495340277649</v>
      </c>
      <c r="L8" s="2">
        <f t="shared" si="2"/>
        <v>1.0510665705143558</v>
      </c>
      <c r="M8" s="2">
        <f t="shared" si="3"/>
        <v>0.97219354078893461</v>
      </c>
      <c r="N8" s="1">
        <f t="shared" ref="N8:Q8" si="15">AVERAGE(F5:F7)</f>
        <v>25.2739962833333</v>
      </c>
      <c r="O8" s="1">
        <f t="shared" si="15"/>
        <v>6.2523851600000002</v>
      </c>
      <c r="P8" s="1">
        <f t="shared" si="15"/>
        <v>21.461479783333335</v>
      </c>
      <c r="Q8" s="1">
        <f t="shared" si="15"/>
        <v>6.9872321333333334</v>
      </c>
      <c r="R8" s="4" cm="1">
        <f t="array" ref="R8">R9/SUMPRODUCT(J9:M9,N9:Q9/SUM(N9:Q9))</f>
        <v>73.608355326092322</v>
      </c>
      <c r="S8" s="4">
        <f t="shared" si="7"/>
        <v>8.4745762711864394</v>
      </c>
      <c r="T8" s="4">
        <f t="shared" si="8"/>
        <v>6.8888888888888999</v>
      </c>
      <c r="U8" s="4">
        <f t="shared" si="9"/>
        <v>5.0324675324675328</v>
      </c>
      <c r="V8" s="4">
        <f t="shared" si="10"/>
        <v>-2.752293577981646</v>
      </c>
      <c r="W8" s="4">
        <f t="shared" si="11"/>
        <v>5.7471264367816133</v>
      </c>
    </row>
    <row r="9" spans="1:23" x14ac:dyDescent="0.2">
      <c r="A9" s="27">
        <v>2005</v>
      </c>
      <c r="B9" s="4">
        <f>[2]ANNUAL_INDEXES_WEIGHTS!B9</f>
        <v>84.4117621359336</v>
      </c>
      <c r="C9" s="4">
        <f>[2]ANNUAL_INDEXES_WEIGHTS!C9</f>
        <v>97.720980143720496</v>
      </c>
      <c r="D9" s="4">
        <f>[2]ANNUAL_INDEXES_WEIGHTS!D9</f>
        <v>80.925942436584194</v>
      </c>
      <c r="E9" s="4">
        <f>[2]ANNUAL_INDEXES_WEIGHTS!E9</f>
        <v>86.743848147863005</v>
      </c>
      <c r="F9" s="4">
        <f>[2]ANNUAL_INDEXES_WEIGHTS!F9</f>
        <v>42.043264289999897</v>
      </c>
      <c r="G9" s="4">
        <f>[2]ANNUAL_INDEXES_WEIGHTS!G9</f>
        <v>10.697323839999999</v>
      </c>
      <c r="H9" s="4">
        <f>[2]ANNUAL_INDEXES_WEIGHTS!H9</f>
        <v>30.6914622</v>
      </c>
      <c r="I9" s="4">
        <f>[2]ANNUAL_INDEXES_WEIGHTS!I9</f>
        <v>8.04208444</v>
      </c>
      <c r="J9" s="2">
        <f t="shared" si="0"/>
        <v>1.0990371357595714</v>
      </c>
      <c r="K9" s="2">
        <f t="shared" si="1"/>
        <v>1.015567550146901</v>
      </c>
      <c r="L9" s="2">
        <f t="shared" si="2"/>
        <v>1.2499155395696868</v>
      </c>
      <c r="M9" s="2">
        <f t="shared" si="3"/>
        <v>1.1689177520864802</v>
      </c>
      <c r="N9" s="1">
        <f t="shared" ref="N9:Q9" si="16">AVERAGE(F6:F8)</f>
        <v>28.288072589999967</v>
      </c>
      <c r="O9" s="1">
        <f t="shared" si="16"/>
        <v>7.531169886666663</v>
      </c>
      <c r="P9" s="1">
        <f t="shared" si="16"/>
        <v>22.373334490000001</v>
      </c>
      <c r="Q9" s="1">
        <f t="shared" si="16"/>
        <v>9.3075757266666663</v>
      </c>
      <c r="R9" s="4" cm="1">
        <f t="array" ref="R9">R10/SUMPRODUCT(J10:M10,N10:Q10/SUM(N10:Q10))</f>
        <v>84.603205342869188</v>
      </c>
      <c r="S9" s="4">
        <f t="shared" si="7"/>
        <v>9.8958333333333481</v>
      </c>
      <c r="T9" s="4">
        <f t="shared" si="8"/>
        <v>1.5592515592515621</v>
      </c>
      <c r="U9" s="4">
        <f t="shared" si="9"/>
        <v>25.038639876352399</v>
      </c>
      <c r="V9" s="4">
        <f t="shared" si="10"/>
        <v>16.846361185983817</v>
      </c>
      <c r="W9" s="4">
        <f t="shared" si="11"/>
        <v>14.945652173913038</v>
      </c>
    </row>
    <row r="10" spans="1:23" x14ac:dyDescent="0.2">
      <c r="A10" s="27">
        <v>2006</v>
      </c>
      <c r="B10" s="4">
        <f>[2]ANNUAL_INDEXES_WEIGHTS!B10</f>
        <v>98.695895945524896</v>
      </c>
      <c r="C10" s="4">
        <f>[2]ANNUAL_INDEXES_WEIGHTS!C10</f>
        <v>114.12232191732301</v>
      </c>
      <c r="D10" s="4">
        <f>[2]ANNUAL_INDEXES_WEIGHTS!D10</f>
        <v>96.367723021323101</v>
      </c>
      <c r="E10" s="4">
        <f>[2]ANNUAL_INDEXES_WEIGHTS!E10</f>
        <v>98.517001280017695</v>
      </c>
      <c r="F10" s="4">
        <f>[2]ANNUAL_INDEXES_WEIGHTS!F10</f>
        <v>39.862742189999999</v>
      </c>
      <c r="G10" s="4">
        <f>[2]ANNUAL_INDEXES_WEIGHTS!G10</f>
        <v>13.178529749999999</v>
      </c>
      <c r="H10" s="4">
        <f>[2]ANNUAL_INDEXES_WEIGHTS!H10</f>
        <v>26.66050688</v>
      </c>
      <c r="I10" s="4">
        <f>[2]ANNUAL_INDEXES_WEIGHTS!I10</f>
        <v>12.1822739</v>
      </c>
      <c r="J10" s="2">
        <f t="shared" si="0"/>
        <v>1.1692197088195915</v>
      </c>
      <c r="K10" s="2">
        <f t="shared" si="1"/>
        <v>1.167838490255426</v>
      </c>
      <c r="L10" s="2">
        <f t="shared" si="2"/>
        <v>1.1908137257325055</v>
      </c>
      <c r="M10" s="2">
        <f t="shared" si="3"/>
        <v>1.1357232055475133</v>
      </c>
      <c r="N10" s="1">
        <f t="shared" ref="N10:Q10" si="17">AVERAGE(F7:F9)</f>
        <v>34.121466589999962</v>
      </c>
      <c r="O10" s="1">
        <f t="shared" si="17"/>
        <v>9.5468370866666632</v>
      </c>
      <c r="P10" s="1">
        <f t="shared" si="17"/>
        <v>24.740648346666671</v>
      </c>
      <c r="Q10" s="1">
        <f t="shared" si="17"/>
        <v>9.7834808333333338</v>
      </c>
      <c r="R10" s="4" cm="1">
        <f t="array" ref="R10">R11/SUMPRODUCT(J11:M11,N11:Q11/SUM(N11:Q11))</f>
        <v>99.128938746200049</v>
      </c>
      <c r="S10" s="4">
        <f t="shared" si="7"/>
        <v>16.943127962085303</v>
      </c>
      <c r="T10" s="4">
        <f t="shared" si="8"/>
        <v>16.786079836233348</v>
      </c>
      <c r="U10" s="4">
        <f t="shared" si="9"/>
        <v>19.159456118665009</v>
      </c>
      <c r="V10" s="4">
        <f t="shared" si="10"/>
        <v>13.610149942329874</v>
      </c>
      <c r="W10" s="4">
        <f t="shared" si="11"/>
        <v>17.139479905437362</v>
      </c>
    </row>
    <row r="11" spans="1:23" x14ac:dyDescent="0.2">
      <c r="A11" s="27">
        <v>2007</v>
      </c>
      <c r="B11" s="4">
        <f>[2]ANNUAL_INDEXES_WEIGHTS!B11</f>
        <v>102.03279937792099</v>
      </c>
      <c r="C11" s="4">
        <f>[2]ANNUAL_INDEXES_WEIGHTS!C11</f>
        <v>121.848476268729</v>
      </c>
      <c r="D11" s="4">
        <f>[2]ANNUAL_INDEXES_WEIGHTS!D11</f>
        <v>99.702641583915906</v>
      </c>
      <c r="E11" s="4">
        <f>[2]ANNUAL_INDEXES_WEIGHTS!E11</f>
        <v>89.340197864557098</v>
      </c>
      <c r="F11" s="4">
        <f>[2]ANNUAL_INDEXES_WEIGHTS!F11</f>
        <v>56.385102709999998</v>
      </c>
      <c r="G11" s="4">
        <f>[2]ANNUAL_INDEXES_WEIGHTS!G11</f>
        <v>14.7992045</v>
      </c>
      <c r="H11" s="4">
        <f>[2]ANNUAL_INDEXES_WEIGHTS!H11</f>
        <v>87.3863798</v>
      </c>
      <c r="I11" s="4">
        <f>[2]ANNUAL_INDEXES_WEIGHTS!I11</f>
        <v>14.03083865</v>
      </c>
      <c r="J11" s="2">
        <f t="shared" si="0"/>
        <v>1.0338099512692798</v>
      </c>
      <c r="K11" s="2">
        <f t="shared" si="1"/>
        <v>1.0677006410455203</v>
      </c>
      <c r="L11" s="2">
        <f t="shared" si="2"/>
        <v>1.034606177857444</v>
      </c>
      <c r="M11" s="2">
        <f t="shared" si="3"/>
        <v>0.90685056085520599</v>
      </c>
      <c r="N11" s="1">
        <f t="shared" ref="N11:Q11" si="18">AVERAGE(F8:F10)</f>
        <v>37.850907586666636</v>
      </c>
      <c r="O11" s="1">
        <f t="shared" si="18"/>
        <v>10.21849256333333</v>
      </c>
      <c r="P11" s="1">
        <f t="shared" si="18"/>
        <v>28.137812400000001</v>
      </c>
      <c r="Q11" s="1">
        <f t="shared" si="18"/>
        <v>10.939285773333333</v>
      </c>
      <c r="R11" s="4" cm="1">
        <f t="array" ref="R11">R12/SUMPRODUCT(J12:M12,N12:Q12/SUM(N12:Q12))</f>
        <v>101.32008872706656</v>
      </c>
      <c r="S11" s="4">
        <f t="shared" si="7"/>
        <v>3.3434650455927084</v>
      </c>
      <c r="T11" s="4">
        <f t="shared" si="8"/>
        <v>6.7484662576687171</v>
      </c>
      <c r="U11" s="4">
        <f t="shared" si="9"/>
        <v>3.4232365145228094</v>
      </c>
      <c r="V11" s="4">
        <f t="shared" si="10"/>
        <v>-9.3401015228426481</v>
      </c>
      <c r="W11" s="4">
        <f t="shared" si="11"/>
        <v>2.2199798183652808</v>
      </c>
    </row>
    <row r="12" spans="1:23" x14ac:dyDescent="0.2">
      <c r="A12" s="27">
        <v>2008</v>
      </c>
      <c r="B12" s="4">
        <f>[2]ANNUAL_INDEXES_WEIGHTS!B12</f>
        <v>102.613471204829</v>
      </c>
      <c r="C12" s="4">
        <f>[2]ANNUAL_INDEXES_WEIGHTS!C12</f>
        <v>115.35514313618999</v>
      </c>
      <c r="D12" s="4">
        <f>[2]ANNUAL_INDEXES_WEIGHTS!D12</f>
        <v>97.080175831007494</v>
      </c>
      <c r="E12" s="4">
        <f>[2]ANNUAL_INDEXES_WEIGHTS!E12</f>
        <v>98.528300064189807</v>
      </c>
      <c r="F12" s="4">
        <f>[2]ANNUAL_INDEXES_WEIGHTS!F12</f>
        <v>66.799062649999996</v>
      </c>
      <c r="G12" s="4">
        <f>[2]ANNUAL_INDEXES_WEIGHTS!G12</f>
        <v>9.7061453800000006</v>
      </c>
      <c r="H12" s="4">
        <f>[2]ANNUAL_INDEXES_WEIGHTS!H12</f>
        <v>54.703475130000001</v>
      </c>
      <c r="I12" s="4">
        <f>[2]ANNUAL_INDEXES_WEIGHTS!I12</f>
        <v>17.038553719999999</v>
      </c>
      <c r="J12" s="2">
        <f t="shared" si="0"/>
        <v>1.0056910310257905</v>
      </c>
      <c r="K12" s="2">
        <f t="shared" si="1"/>
        <v>0.94670977158369729</v>
      </c>
      <c r="L12" s="2">
        <f t="shared" si="2"/>
        <v>0.97369712866934244</v>
      </c>
      <c r="M12" s="2">
        <f t="shared" si="3"/>
        <v>1.1028439875806206</v>
      </c>
      <c r="N12" s="1">
        <f t="shared" ref="N12:Q12" si="19">AVERAGE(F9:F11)</f>
        <v>46.097036396666624</v>
      </c>
      <c r="O12" s="1">
        <f t="shared" si="19"/>
        <v>12.891686030000001</v>
      </c>
      <c r="P12" s="1">
        <f t="shared" si="19"/>
        <v>48.24611629333333</v>
      </c>
      <c r="Q12" s="1">
        <f t="shared" si="19"/>
        <v>11.418398996666667</v>
      </c>
      <c r="R12" s="4" cm="1">
        <f t="array" ref="R12">R13/SUMPRODUCT(J13:M13,N13:Q13/SUM(N13:Q13))</f>
        <v>100.87659898991174</v>
      </c>
      <c r="S12" s="4">
        <f t="shared" si="7"/>
        <v>0.58823529411764497</v>
      </c>
      <c r="T12" s="4">
        <f t="shared" si="8"/>
        <v>-5.2545155993431791</v>
      </c>
      <c r="U12" s="4">
        <f t="shared" si="9"/>
        <v>-2.6078234704112413</v>
      </c>
      <c r="V12" s="4">
        <f t="shared" si="10"/>
        <v>10.302351623740202</v>
      </c>
      <c r="W12" s="4">
        <f t="shared" si="11"/>
        <v>-0.39486673247778326</v>
      </c>
    </row>
    <row r="13" spans="1:23" x14ac:dyDescent="0.2">
      <c r="A13" s="27">
        <v>2009</v>
      </c>
      <c r="B13" s="4">
        <f>[2]ANNUAL_INDEXES_WEIGHTS!B13</f>
        <v>105.825966827724</v>
      </c>
      <c r="C13" s="4">
        <f>[2]ANNUAL_INDEXES_WEIGHTS!C13</f>
        <v>127.72906950724099</v>
      </c>
      <c r="D13" s="4">
        <f>[2]ANNUAL_INDEXES_WEIGHTS!D13</f>
        <v>97.501559500175702</v>
      </c>
      <c r="E13" s="4">
        <f>[2]ANNUAL_INDEXES_WEIGHTS!E13</f>
        <v>94.659661121639701</v>
      </c>
      <c r="F13" s="4">
        <f>[2]ANNUAL_INDEXES_WEIGHTS!F13</f>
        <v>51.795061560000001</v>
      </c>
      <c r="G13" s="4">
        <f>[2]ANNUAL_INDEXES_WEIGHTS!G13</f>
        <v>12.863356720000001</v>
      </c>
      <c r="H13" s="4">
        <f>[2]ANNUAL_INDEXES_WEIGHTS!H13</f>
        <v>51.801400139999998</v>
      </c>
      <c r="I13" s="4">
        <f>[2]ANNUAL_INDEXES_WEIGHTS!I13</f>
        <v>14.2154508399999</v>
      </c>
      <c r="J13" s="2">
        <f t="shared" si="0"/>
        <v>1.0313067629929649</v>
      </c>
      <c r="K13" s="2">
        <f t="shared" si="1"/>
        <v>1.1072680942924422</v>
      </c>
      <c r="L13" s="2">
        <f t="shared" si="2"/>
        <v>1.0043405738150055</v>
      </c>
      <c r="M13" s="2">
        <f t="shared" si="3"/>
        <v>0.96073575876139405</v>
      </c>
      <c r="N13" s="1">
        <f t="shared" ref="N13:Q13" si="20">AVERAGE(F10:F12)</f>
        <v>54.348969183333331</v>
      </c>
      <c r="O13" s="1">
        <f t="shared" si="20"/>
        <v>12.561293210000001</v>
      </c>
      <c r="P13" s="1">
        <f t="shared" si="20"/>
        <v>56.250120603333336</v>
      </c>
      <c r="Q13" s="1">
        <f t="shared" si="20"/>
        <v>14.417222090000001</v>
      </c>
      <c r="R13" s="4" cm="1">
        <f t="array" ref="R13">R14/SUMPRODUCT(J14:M14,N14:Q14/SUM(N14:Q14))</f>
        <v>102.87612324797806</v>
      </c>
      <c r="S13" s="4">
        <f t="shared" si="7"/>
        <v>3.1189083820662766</v>
      </c>
      <c r="T13" s="4">
        <f t="shared" si="8"/>
        <v>10.658578856152513</v>
      </c>
      <c r="U13" s="4">
        <f t="shared" si="9"/>
        <v>0.41194644696189719</v>
      </c>
      <c r="V13" s="4">
        <f t="shared" si="10"/>
        <v>-3.8578680203045668</v>
      </c>
      <c r="W13" s="4">
        <f t="shared" si="11"/>
        <v>1.9821605550049526</v>
      </c>
    </row>
    <row r="14" spans="1:23" x14ac:dyDescent="0.2">
      <c r="A14" s="27">
        <v>2010</v>
      </c>
      <c r="B14" s="4">
        <f>[2]ANNUAL_INDEXES_WEIGHTS!B14</f>
        <v>100.984813368858</v>
      </c>
      <c r="C14" s="4">
        <f>[2]ANNUAL_INDEXES_WEIGHTS!C14</f>
        <v>123.41592176002401</v>
      </c>
      <c r="D14" s="4">
        <f>[2]ANNUAL_INDEXES_WEIGHTS!D14</f>
        <v>98.400635634881098</v>
      </c>
      <c r="E14" s="4">
        <f>[2]ANNUAL_INDEXES_WEIGHTS!E14</f>
        <v>112.33920171002001</v>
      </c>
      <c r="F14" s="4">
        <f>[2]ANNUAL_INDEXES_WEIGHTS!F14</f>
        <v>29.000536669999999</v>
      </c>
      <c r="G14" s="4">
        <f>[2]ANNUAL_INDEXES_WEIGHTS!G14</f>
        <v>9.8248731099999898</v>
      </c>
      <c r="H14" s="4">
        <f>[2]ANNUAL_INDEXES_WEIGHTS!H14</f>
        <v>33.894149710000001</v>
      </c>
      <c r="I14" s="4">
        <f>[2]ANNUAL_INDEXES_WEIGHTS!I14</f>
        <v>8.8790464399999998</v>
      </c>
      <c r="J14" s="2">
        <f t="shared" si="0"/>
        <v>0.95425363354584791</v>
      </c>
      <c r="K14" s="2">
        <f t="shared" si="1"/>
        <v>0.96623205849806593</v>
      </c>
      <c r="L14" s="2">
        <f t="shared" si="2"/>
        <v>1.0092211461982183</v>
      </c>
      <c r="M14" s="2">
        <f t="shared" si="3"/>
        <v>1.1867695318036446</v>
      </c>
      <c r="N14" s="1">
        <f t="shared" ref="N14:Q14" si="21">AVERAGE(F11:F13)</f>
        <v>58.326408973333336</v>
      </c>
      <c r="O14" s="1">
        <f t="shared" si="21"/>
        <v>12.456235533333334</v>
      </c>
      <c r="P14" s="1">
        <f t="shared" si="21"/>
        <v>64.630418356666667</v>
      </c>
      <c r="Q14" s="1">
        <f t="shared" si="21"/>
        <v>15.094947736666633</v>
      </c>
      <c r="R14" s="4" cm="1">
        <f t="array" ref="R14">R15/SUMPRODUCT(J15:M15,N15:Q15/SUM(N15:Q15))</f>
        <v>103.09922620135053</v>
      </c>
      <c r="S14" s="4">
        <f t="shared" si="7"/>
        <v>-4.5368620037807172</v>
      </c>
      <c r="T14" s="4">
        <f t="shared" si="8"/>
        <v>-3.3672670321065024</v>
      </c>
      <c r="U14" s="4">
        <f t="shared" si="9"/>
        <v>0.92307692307693756</v>
      </c>
      <c r="V14" s="4">
        <f t="shared" si="10"/>
        <v>18.585005279831044</v>
      </c>
      <c r="W14" s="4">
        <f t="shared" si="11"/>
        <v>0.19436345966956647</v>
      </c>
    </row>
    <row r="15" spans="1:23" x14ac:dyDescent="0.2">
      <c r="A15" s="27">
        <v>2011</v>
      </c>
      <c r="B15" s="4">
        <f>[2]ANNUAL_INDEXES_WEIGHTS!B15</f>
        <v>92.4557232298</v>
      </c>
      <c r="C15" s="4">
        <f>[2]ANNUAL_INDEXES_WEIGHTS!C15</f>
        <v>108.072861469865</v>
      </c>
      <c r="D15" s="4">
        <f>[2]ANNUAL_INDEXES_WEIGHTS!D15</f>
        <v>102.07697808423499</v>
      </c>
      <c r="E15" s="4">
        <f>[2]ANNUAL_INDEXES_WEIGHTS!E15</f>
        <v>97.704896492168999</v>
      </c>
      <c r="F15" s="4">
        <f>[2]ANNUAL_INDEXES_WEIGHTS!F15</f>
        <v>37.38774136</v>
      </c>
      <c r="G15" s="4">
        <f>[2]ANNUAL_INDEXES_WEIGHTS!G15</f>
        <v>9.9238409399999998</v>
      </c>
      <c r="H15" s="4">
        <f>[2]ANNUAL_INDEXES_WEIGHTS!H15</f>
        <v>42.788247320000004</v>
      </c>
      <c r="I15" s="4">
        <f>[2]ANNUAL_INDEXES_WEIGHTS!I15</f>
        <v>8.0060161500000007</v>
      </c>
      <c r="J15" s="2">
        <f t="shared" si="0"/>
        <v>0.91554086347711938</v>
      </c>
      <c r="K15" s="2">
        <f t="shared" si="1"/>
        <v>0.87568005755373446</v>
      </c>
      <c r="L15" s="2">
        <f t="shared" si="2"/>
        <v>1.0373609624128353</v>
      </c>
      <c r="M15" s="2">
        <f t="shared" si="3"/>
        <v>0.86973109123895698</v>
      </c>
      <c r="N15" s="1">
        <f t="shared" ref="N15:Q15" si="22">AVERAGE(F12:F14)</f>
        <v>49.198220293333328</v>
      </c>
      <c r="O15" s="1">
        <f t="shared" si="22"/>
        <v>10.798125069999998</v>
      </c>
      <c r="P15" s="1">
        <f t="shared" si="22"/>
        <v>46.799674993333333</v>
      </c>
      <c r="Q15" s="1">
        <f t="shared" si="22"/>
        <v>13.377683666666632</v>
      </c>
      <c r="R15" s="4" cm="1">
        <f t="array" ref="R15">R16/SUMPRODUCT(J16:M16,N16:Q16/SUM(N16:Q16))</f>
        <v>98.387644263771932</v>
      </c>
      <c r="S15" s="4">
        <f t="shared" si="7"/>
        <v>-8.4158415841584127</v>
      </c>
      <c r="T15" s="4">
        <f t="shared" si="8"/>
        <v>-12.398703403565648</v>
      </c>
      <c r="U15" s="4">
        <f t="shared" si="9"/>
        <v>3.7601626016259937</v>
      </c>
      <c r="V15" s="4">
        <f t="shared" si="10"/>
        <v>-13.000890471950132</v>
      </c>
      <c r="W15" s="4">
        <f t="shared" si="11"/>
        <v>-4.5586808923375299</v>
      </c>
    </row>
    <row r="16" spans="1:23" x14ac:dyDescent="0.2">
      <c r="A16" s="27">
        <v>2012</v>
      </c>
      <c r="B16" s="4">
        <f>[2]ANNUAL_INDEXES_WEIGHTS!B16</f>
        <v>95.898725214478802</v>
      </c>
      <c r="C16" s="4">
        <f>[2]ANNUAL_INDEXES_WEIGHTS!C16</f>
        <v>110.953626707303</v>
      </c>
      <c r="D16" s="4">
        <f>[2]ANNUAL_INDEXES_WEIGHTS!D16</f>
        <v>104.055807377737</v>
      </c>
      <c r="E16" s="4">
        <f>[2]ANNUAL_INDEXES_WEIGHTS!E16</f>
        <v>96.425905963966201</v>
      </c>
      <c r="F16" s="4">
        <f>[2]ANNUAL_INDEXES_WEIGHTS!F16</f>
        <v>27.984892840000001</v>
      </c>
      <c r="G16" s="4">
        <f>[2]ANNUAL_INDEXES_WEIGHTS!G16</f>
        <v>5.52686952</v>
      </c>
      <c r="H16" s="4">
        <f>[2]ANNUAL_INDEXES_WEIGHTS!H16</f>
        <v>53.749853969999997</v>
      </c>
      <c r="I16" s="4">
        <f>[2]ANNUAL_INDEXES_WEIGHTS!I16</f>
        <v>7.0673508399999996</v>
      </c>
      <c r="J16" s="2">
        <f t="shared" si="0"/>
        <v>1.0372394684115029</v>
      </c>
      <c r="K16" s="2">
        <f t="shared" si="1"/>
        <v>1.0266557690641074</v>
      </c>
      <c r="L16" s="2">
        <f t="shared" si="2"/>
        <v>1.0193856570858617</v>
      </c>
      <c r="M16" s="2">
        <f t="shared" si="3"/>
        <v>0.98690965781530404</v>
      </c>
      <c r="N16" s="1">
        <f t="shared" ref="N16:Q16" si="23">AVERAGE(F13:F15)</f>
        <v>39.394446530000003</v>
      </c>
      <c r="O16" s="1">
        <f t="shared" si="23"/>
        <v>10.870690256666663</v>
      </c>
      <c r="P16" s="1">
        <f t="shared" si="23"/>
        <v>42.827932390000001</v>
      </c>
      <c r="Q16" s="1">
        <f t="shared" si="23"/>
        <v>10.366837809999966</v>
      </c>
      <c r="R16" s="4" cm="1">
        <f t="array" ref="R16">R17/SUMPRODUCT(J17:M17,N17:Q17/SUM(N17:Q17))</f>
        <v>100.71880114395717</v>
      </c>
      <c r="S16" s="4">
        <f t="shared" si="7"/>
        <v>3.6756756756756825</v>
      </c>
      <c r="T16" s="4">
        <f t="shared" si="8"/>
        <v>2.6827012025901986</v>
      </c>
      <c r="U16" s="4">
        <f t="shared" si="9"/>
        <v>1.9588638589618013</v>
      </c>
      <c r="V16" s="4">
        <f t="shared" si="10"/>
        <v>-1.3306038894575156</v>
      </c>
      <c r="W16" s="4">
        <f t="shared" si="11"/>
        <v>2.3373983739837456</v>
      </c>
    </row>
    <row r="17" spans="1:23" x14ac:dyDescent="0.2">
      <c r="A17" s="27">
        <v>2013</v>
      </c>
      <c r="B17" s="4">
        <f>[2]ANNUAL_INDEXES_WEIGHTS!B17</f>
        <v>96.561439448926095</v>
      </c>
      <c r="C17" s="4">
        <f>[2]ANNUAL_INDEXES_WEIGHTS!C17</f>
        <v>97.100982276987196</v>
      </c>
      <c r="D17" s="4">
        <f>[2]ANNUAL_INDEXES_WEIGHTS!D17</f>
        <v>96.164415639245206</v>
      </c>
      <c r="E17" s="4">
        <f>[2]ANNUAL_INDEXES_WEIGHTS!E17</f>
        <v>95.317755452841595</v>
      </c>
      <c r="F17" s="4">
        <f>[2]ANNUAL_INDEXES_WEIGHTS!F17</f>
        <v>34.766917549999903</v>
      </c>
      <c r="G17" s="4">
        <f>[2]ANNUAL_INDEXES_WEIGHTS!G17</f>
        <v>4.12272719</v>
      </c>
      <c r="H17" s="4">
        <f>[2]ANNUAL_INDEXES_WEIGHTS!H17</f>
        <v>52.593381559999997</v>
      </c>
      <c r="I17" s="4">
        <f>[2]ANNUAL_INDEXES_WEIGHTS!I17</f>
        <v>5.7516904899999997</v>
      </c>
      <c r="J17" s="2">
        <f t="shared" si="0"/>
        <v>1.0069105635446678</v>
      </c>
      <c r="K17" s="2">
        <f t="shared" si="1"/>
        <v>0.87514924170203789</v>
      </c>
      <c r="L17" s="2">
        <f t="shared" si="2"/>
        <v>0.92416192870576708</v>
      </c>
      <c r="M17" s="2">
        <f t="shared" si="3"/>
        <v>0.98850775110644318</v>
      </c>
      <c r="N17" s="1">
        <f t="shared" ref="N17:Q17" si="24">AVERAGE(F14:F16)</f>
        <v>31.457723623333333</v>
      </c>
      <c r="O17" s="1">
        <f t="shared" si="24"/>
        <v>8.4251945233333299</v>
      </c>
      <c r="P17" s="1">
        <f t="shared" si="24"/>
        <v>43.477417000000003</v>
      </c>
      <c r="Q17" s="1">
        <f t="shared" si="24"/>
        <v>7.98413781</v>
      </c>
      <c r="R17" s="4" cm="1">
        <f t="array" ref="R17">R18/SUMPRODUCT(J18:M18,N18:Q18/SUM(N18:Q18))</f>
        <v>96.061859231577699</v>
      </c>
      <c r="S17" s="4">
        <f t="shared" si="7"/>
        <v>0.72992700729925808</v>
      </c>
      <c r="T17" s="4">
        <f t="shared" si="8"/>
        <v>-12.522522522522529</v>
      </c>
      <c r="U17" s="4">
        <f t="shared" si="9"/>
        <v>-7.5888568683957658</v>
      </c>
      <c r="V17" s="4">
        <f t="shared" si="10"/>
        <v>-1.1410788381742809</v>
      </c>
      <c r="W17" s="4">
        <f t="shared" si="11"/>
        <v>-4.5680238331678336</v>
      </c>
    </row>
    <row r="18" spans="1:23" x14ac:dyDescent="0.2">
      <c r="A18" s="27">
        <v>2014</v>
      </c>
      <c r="B18" s="4">
        <f>[2]ANNUAL_INDEXES_WEIGHTS!B18</f>
        <v>99.2463240954025</v>
      </c>
      <c r="C18" s="4">
        <f>[2]ANNUAL_INDEXES_WEIGHTS!C18</f>
        <v>103.073665566925</v>
      </c>
      <c r="D18" s="4">
        <f>[2]ANNUAL_INDEXES_WEIGHTS!D18</f>
        <v>95.626830545453402</v>
      </c>
      <c r="E18" s="4">
        <f>[2]ANNUAL_INDEXES_WEIGHTS!E18</f>
        <v>96.296118677201804</v>
      </c>
      <c r="F18" s="4">
        <f>[2]ANNUAL_INDEXES_WEIGHTS!F18</f>
        <v>38.447476680000001</v>
      </c>
      <c r="G18" s="4">
        <f>[2]ANNUAL_INDEXES_WEIGHTS!G18</f>
        <v>10.28106874</v>
      </c>
      <c r="H18" s="4">
        <f>[2]ANNUAL_INDEXES_WEIGHTS!H18</f>
        <v>80.824936550000004</v>
      </c>
      <c r="I18" s="4">
        <f>[2]ANNUAL_INDEXES_WEIGHTS!I18</f>
        <v>10.096967319999999</v>
      </c>
      <c r="J18" s="2">
        <f t="shared" si="0"/>
        <v>1.0278049360262127</v>
      </c>
      <c r="K18" s="2">
        <f t="shared" si="1"/>
        <v>1.0615100192591287</v>
      </c>
      <c r="L18" s="2">
        <f t="shared" si="2"/>
        <v>0.9944097295219001</v>
      </c>
      <c r="M18" s="2">
        <f t="shared" si="3"/>
        <v>1.0102642285239738</v>
      </c>
      <c r="N18" s="1">
        <f t="shared" ref="N18:Q18" si="25">AVERAGE(F15:F17)</f>
        <v>33.379850583333301</v>
      </c>
      <c r="O18" s="1">
        <f t="shared" si="25"/>
        <v>6.5244792166666663</v>
      </c>
      <c r="P18" s="1">
        <f t="shared" si="25"/>
        <v>49.710494283333333</v>
      </c>
      <c r="Q18" s="1">
        <f t="shared" si="25"/>
        <v>6.9416858266666663</v>
      </c>
      <c r="R18" s="4" cm="1">
        <f t="array" ref="R18">R19/SUMPRODUCT(J19:M19,N19:Q19/SUM(N19:Q19))</f>
        <v>97.178908610139487</v>
      </c>
      <c r="S18" s="4">
        <f t="shared" si="7"/>
        <v>2.6915113871635699</v>
      </c>
      <c r="T18" s="4">
        <f t="shared" si="8"/>
        <v>6.1791967044284357</v>
      </c>
      <c r="U18" s="4">
        <f t="shared" si="9"/>
        <v>-0.62370062370062929</v>
      </c>
      <c r="V18" s="4">
        <f t="shared" si="10"/>
        <v>1.0493179433368249</v>
      </c>
      <c r="W18" s="4">
        <f t="shared" si="11"/>
        <v>1.1446409989594342</v>
      </c>
    </row>
    <row r="19" spans="1:23" x14ac:dyDescent="0.2">
      <c r="A19" s="27">
        <v>2015</v>
      </c>
      <c r="B19" s="4">
        <f>[2]ANNUAL_INDEXES_WEIGHTS!B19</f>
        <v>100</v>
      </c>
      <c r="C19" s="4">
        <f>[2]ANNUAL_INDEXES_WEIGHTS!C19</f>
        <v>100</v>
      </c>
      <c r="D19" s="4">
        <f>[2]ANNUAL_INDEXES_WEIGHTS!D19</f>
        <v>100</v>
      </c>
      <c r="E19" s="4">
        <f>[2]ANNUAL_INDEXES_WEIGHTS!E19</f>
        <v>100</v>
      </c>
      <c r="F19" s="4">
        <f>[2]ANNUAL_INDEXES_WEIGHTS!F19</f>
        <v>56.200870049999999</v>
      </c>
      <c r="G19" s="4">
        <f>[2]ANNUAL_INDEXES_WEIGHTS!G19</f>
        <v>5.91158173</v>
      </c>
      <c r="H19" s="4">
        <f>[2]ANNUAL_INDEXES_WEIGHTS!H19</f>
        <v>77.669558519999995</v>
      </c>
      <c r="I19" s="4">
        <f>[2]ANNUAL_INDEXES_WEIGHTS!I19</f>
        <v>12.13419055</v>
      </c>
      <c r="J19" s="2">
        <f t="shared" si="0"/>
        <v>1.0075939931424867</v>
      </c>
      <c r="K19" s="2">
        <f t="shared" si="1"/>
        <v>0.97017991404478299</v>
      </c>
      <c r="L19" s="2">
        <f t="shared" si="2"/>
        <v>1.0457316155894965</v>
      </c>
      <c r="M19" s="2">
        <f t="shared" si="3"/>
        <v>1.0384634539135906</v>
      </c>
      <c r="N19" s="1">
        <f t="shared" ref="N19:Q19" si="26">AVERAGE(F16:F18)</f>
        <v>33.733095689999971</v>
      </c>
      <c r="O19" s="1">
        <f t="shared" si="26"/>
        <v>6.6435551500000001</v>
      </c>
      <c r="P19" s="1">
        <f t="shared" si="26"/>
        <v>62.389390693333326</v>
      </c>
      <c r="Q19" s="1">
        <f t="shared" si="26"/>
        <v>7.6386695499999995</v>
      </c>
      <c r="R19" s="4" cm="1">
        <f t="array" ref="R19">SUMPRODUCT(B19:E19,N19:Q19/SUM(N19:Q19))</f>
        <v>100.00000000000001</v>
      </c>
      <c r="S19" s="4">
        <f t="shared" si="7"/>
        <v>0.80645161290322509</v>
      </c>
      <c r="T19" s="4">
        <f t="shared" si="8"/>
        <v>-3.0067895247332665</v>
      </c>
      <c r="U19" s="4">
        <f t="shared" si="9"/>
        <v>4.6025104602510414</v>
      </c>
      <c r="V19" s="4">
        <f t="shared" si="10"/>
        <v>3.8421599169262688</v>
      </c>
      <c r="W19" s="4">
        <f t="shared" si="11"/>
        <v>2.8806584362139898</v>
      </c>
    </row>
    <row r="20" spans="1:23" x14ac:dyDescent="0.2">
      <c r="A20" s="27">
        <v>2016</v>
      </c>
      <c r="B20" s="4">
        <f>[2]ANNUAL_INDEXES_WEIGHTS!B20</f>
        <v>101.18733306183999</v>
      </c>
      <c r="C20" s="4">
        <f>[2]ANNUAL_INDEXES_WEIGHTS!C20</f>
        <v>116.682880725557</v>
      </c>
      <c r="D20" s="4">
        <f>[2]ANNUAL_INDEXES_WEIGHTS!D20</f>
        <v>111.442158134726</v>
      </c>
      <c r="E20" s="4">
        <f>[2]ANNUAL_INDEXES_WEIGHTS!E20</f>
        <v>111.11058780403199</v>
      </c>
      <c r="F20" s="4">
        <f>[2]ANNUAL_INDEXES_WEIGHTS!F20</f>
        <v>65.870222949999999</v>
      </c>
      <c r="G20" s="4">
        <f>[2]ANNUAL_INDEXES_WEIGHTS!G20</f>
        <v>8.0375976700000002</v>
      </c>
      <c r="H20" s="4">
        <f>[2]ANNUAL_INDEXES_WEIGHTS!H20</f>
        <v>80.196683849999999</v>
      </c>
      <c r="I20" s="4">
        <f>[2]ANNUAL_INDEXES_WEIGHTS!I20</f>
        <v>19.760226029999998</v>
      </c>
      <c r="J20" s="2">
        <f t="shared" si="0"/>
        <v>1.0118733306184</v>
      </c>
      <c r="K20" s="2">
        <f t="shared" si="1"/>
        <v>1.1668288072555699</v>
      </c>
      <c r="L20" s="2">
        <f t="shared" si="2"/>
        <v>1.11442158134726</v>
      </c>
      <c r="M20" s="2">
        <f t="shared" si="3"/>
        <v>1.11110587804032</v>
      </c>
      <c r="N20" s="1">
        <f t="shared" ref="N20:Q20" si="27">AVERAGE(F17:F19)</f>
        <v>43.138421426666632</v>
      </c>
      <c r="O20" s="1">
        <f t="shared" si="27"/>
        <v>6.7717925533333343</v>
      </c>
      <c r="P20" s="1">
        <f t="shared" si="27"/>
        <v>70.362625543333323</v>
      </c>
      <c r="Q20" s="1">
        <f t="shared" si="27"/>
        <v>9.3276161200000001</v>
      </c>
      <c r="R20" s="4" cm="1">
        <f t="array" ref="R20">R19*SUMPRODUCT(J20:M20,N20:Q20/SUM(N20:Q20))</f>
        <v>108.27873839084789</v>
      </c>
      <c r="S20" s="4">
        <f t="shared" si="7"/>
        <v>1.2000000000000011</v>
      </c>
      <c r="T20" s="4">
        <f t="shared" si="8"/>
        <v>16.700000000000003</v>
      </c>
      <c r="U20" s="4">
        <f t="shared" si="9"/>
        <v>11.400000000000009</v>
      </c>
      <c r="V20" s="4">
        <f t="shared" si="10"/>
        <v>11.099999999999998</v>
      </c>
      <c r="W20" s="4">
        <f t="shared" si="11"/>
        <v>8.2999999999999972</v>
      </c>
    </row>
    <row r="21" spans="1:23" x14ac:dyDescent="0.2">
      <c r="A21" s="27">
        <v>2017</v>
      </c>
      <c r="B21" s="4">
        <f>[2]ANNUAL_INDEXES_WEIGHTS!B21</f>
        <v>106.634629724216</v>
      </c>
      <c r="C21" s="4">
        <f>[2]ANNUAL_INDEXES_WEIGHTS!C21</f>
        <v>114.04290574216699</v>
      </c>
      <c r="D21" s="4">
        <f>[2]ANNUAL_INDEXES_WEIGHTS!D21</f>
        <v>162.98831058010001</v>
      </c>
      <c r="E21" s="4">
        <f>[2]ANNUAL_INDEXES_WEIGHTS!E21</f>
        <v>109.775088117854</v>
      </c>
      <c r="F21" s="4">
        <f>[2]ANNUAL_INDEXES_WEIGHTS!F21</f>
        <v>68.055062909999904</v>
      </c>
      <c r="G21" s="4">
        <f>[2]ANNUAL_INDEXES_WEIGHTS!G21</f>
        <v>11.97835542</v>
      </c>
      <c r="H21" s="4">
        <f>[2]ANNUAL_INDEXES_WEIGHTS!H21</f>
        <v>112.6466581</v>
      </c>
      <c r="I21" s="4">
        <f>[2]ANNUAL_INDEXES_WEIGHTS!I21</f>
        <v>12.79598389</v>
      </c>
      <c r="J21" s="2">
        <f t="shared" si="0"/>
        <v>1.0538337803512119</v>
      </c>
      <c r="K21" s="2">
        <f t="shared" si="1"/>
        <v>0.97737478739833883</v>
      </c>
      <c r="L21" s="2">
        <f t="shared" si="2"/>
        <v>1.4625372777065051</v>
      </c>
      <c r="M21" s="2">
        <f t="shared" si="3"/>
        <v>0.98798044621513981</v>
      </c>
      <c r="N21" s="1">
        <f t="shared" ref="N21:Q21" si="28">AVERAGE(F18:F20)</f>
        <v>53.506189893333328</v>
      </c>
      <c r="O21" s="1">
        <f t="shared" si="28"/>
        <v>8.0767493800000008</v>
      </c>
      <c r="P21" s="1">
        <f t="shared" si="28"/>
        <v>79.563726306666666</v>
      </c>
      <c r="Q21" s="1">
        <f t="shared" si="28"/>
        <v>13.997127966666666</v>
      </c>
      <c r="R21" s="4" cm="1">
        <f t="array" ref="R21">R20*SUMPRODUCT(J21:M21,N21:Q21/SUM(N21:Q21))</f>
        <v>135.72858558698684</v>
      </c>
      <c r="S21" s="4">
        <f t="shared" si="7"/>
        <v>5.3359683794466317</v>
      </c>
      <c r="T21" s="4">
        <f t="shared" si="8"/>
        <v>-2.3136246786632397</v>
      </c>
      <c r="U21" s="4">
        <f t="shared" si="9"/>
        <v>46.319569120287255</v>
      </c>
      <c r="V21" s="4">
        <f t="shared" si="10"/>
        <v>-1.1701170117011661</v>
      </c>
      <c r="W21" s="4">
        <f t="shared" si="11"/>
        <v>25.300092336103418</v>
      </c>
    </row>
    <row r="22" spans="1:23" x14ac:dyDescent="0.2">
      <c r="A22" s="27">
        <v>2018</v>
      </c>
      <c r="B22" s="4">
        <f>[2]ANNUAL_INDEXES_WEIGHTS!B22</f>
        <v>125.167655390158</v>
      </c>
      <c r="C22" s="4">
        <f>[2]ANNUAL_INDEXES_WEIGHTS!C22</f>
        <v>126.79525764807801</v>
      </c>
      <c r="D22" s="4">
        <f>[2]ANNUAL_INDEXES_WEIGHTS!D22</f>
        <v>167.77428595334399</v>
      </c>
      <c r="E22" s="4">
        <f>[2]ANNUAL_INDEXES_WEIGHTS!E22</f>
        <v>125.52688990905</v>
      </c>
      <c r="F22" s="4">
        <f>[2]ANNUAL_INDEXES_WEIGHTS!F22</f>
        <v>79.449348209999997</v>
      </c>
      <c r="G22" s="4">
        <f>[2]ANNUAL_INDEXES_WEIGHTS!G22</f>
        <v>21.606885219999999</v>
      </c>
      <c r="H22" s="4">
        <f>[2]ANNUAL_INDEXES_WEIGHTS!H22</f>
        <v>99.552248449999993</v>
      </c>
      <c r="I22" s="4">
        <f>[2]ANNUAL_INDEXES_WEIGHTS!I22</f>
        <v>24.319410730000001</v>
      </c>
      <c r="J22" s="2">
        <f t="shared" si="0"/>
        <v>1.1737993156057565</v>
      </c>
      <c r="K22" s="2">
        <f t="shared" si="1"/>
        <v>1.1118206505079944</v>
      </c>
      <c r="L22" s="2">
        <f t="shared" si="2"/>
        <v>1.0293639179166283</v>
      </c>
      <c r="M22" s="2">
        <f t="shared" si="3"/>
        <v>1.143491588677068</v>
      </c>
      <c r="N22" s="1">
        <f t="shared" ref="N22:Q22" si="29">AVERAGE(F19:F21)</f>
        <v>63.375385303333303</v>
      </c>
      <c r="O22" s="1">
        <f t="shared" si="29"/>
        <v>8.6425116066666661</v>
      </c>
      <c r="P22" s="1">
        <f t="shared" si="29"/>
        <v>90.17096682333333</v>
      </c>
      <c r="Q22" s="1">
        <f t="shared" si="29"/>
        <v>14.896800156666666</v>
      </c>
      <c r="R22" s="4" cm="1">
        <f t="array" ref="R22">R21*SUMPRODUCT(J22:M22,N22:Q22/SUM(N22:Q22))</f>
        <v>148.57927425116569</v>
      </c>
      <c r="S22" s="4">
        <f t="shared" si="7"/>
        <v>17.448405253283305</v>
      </c>
      <c r="T22" s="4">
        <f t="shared" si="8"/>
        <v>11.228070175438587</v>
      </c>
      <c r="U22" s="4">
        <f t="shared" si="9"/>
        <v>2.9447852760736248</v>
      </c>
      <c r="V22" s="4">
        <f t="shared" si="10"/>
        <v>14.298724954462671</v>
      </c>
      <c r="W22" s="4">
        <f t="shared" si="11"/>
        <v>9.5062638172439318</v>
      </c>
    </row>
    <row r="23" spans="1:23" x14ac:dyDescent="0.2">
      <c r="A23" s="27">
        <v>2019</v>
      </c>
      <c r="B23" s="4">
        <f>[2]ANNUAL_INDEXES_WEIGHTS!B23</f>
        <v>146.598346074668</v>
      </c>
      <c r="C23" s="4">
        <f>[2]ANNUAL_INDEXES_WEIGHTS!C23</f>
        <v>142.08698667985101</v>
      </c>
      <c r="D23" s="4">
        <f>[2]ANNUAL_INDEXES_WEIGHTS!D23</f>
        <v>234.76753010878701</v>
      </c>
      <c r="E23" s="4">
        <f>[2]ANNUAL_INDEXES_WEIGHTS!E23</f>
        <v>138.09911952231101</v>
      </c>
      <c r="F23" s="4">
        <f>[2]ANNUAL_INDEXES_WEIGHTS!F23</f>
        <v>78.86346795</v>
      </c>
      <c r="G23" s="4">
        <f>[2]ANNUAL_INDEXES_WEIGHTS!G23</f>
        <v>12.884553539999899</v>
      </c>
      <c r="H23" s="4">
        <f>[2]ANNUAL_INDEXES_WEIGHTS!H23</f>
        <v>97.260531169999993</v>
      </c>
      <c r="I23" s="4">
        <f>[2]ANNUAL_INDEXES_WEIGHTS!I23</f>
        <v>20.08368625</v>
      </c>
      <c r="J23" s="2">
        <f t="shared" si="0"/>
        <v>1.1712158833502853</v>
      </c>
      <c r="K23" s="2">
        <f t="shared" si="1"/>
        <v>1.1206017426473112</v>
      </c>
      <c r="L23" s="2">
        <f t="shared" si="2"/>
        <v>1.3993057921526368</v>
      </c>
      <c r="M23" s="2">
        <f t="shared" si="3"/>
        <v>1.1001556688162208</v>
      </c>
      <c r="N23" s="1">
        <f t="shared" ref="N23:Q23" si="30">AVERAGE(F20:F22)</f>
        <v>71.124878023333295</v>
      </c>
      <c r="O23" s="1">
        <f t="shared" si="30"/>
        <v>13.874279436666667</v>
      </c>
      <c r="P23" s="1">
        <f t="shared" si="30"/>
        <v>97.465196800000001</v>
      </c>
      <c r="Q23" s="1">
        <f t="shared" si="30"/>
        <v>18.958540216666666</v>
      </c>
      <c r="R23" s="4" cm="1">
        <f t="array" ref="R23">R22*SUMPRODUCT(J23:M23,N23:Q23/SUM(N23:Q23))</f>
        <v>188.90517964746297</v>
      </c>
      <c r="S23" s="4">
        <f t="shared" si="7"/>
        <v>17.092651757188481</v>
      </c>
      <c r="T23" s="4">
        <f t="shared" si="8"/>
        <v>12.066246056782326</v>
      </c>
      <c r="U23" s="4">
        <f t="shared" si="9"/>
        <v>39.928486293206198</v>
      </c>
      <c r="V23" s="4">
        <f t="shared" si="10"/>
        <v>10.039840637450204</v>
      </c>
      <c r="W23" s="4">
        <f t="shared" si="11"/>
        <v>27.119784656796785</v>
      </c>
    </row>
    <row r="24" spans="1:23" x14ac:dyDescent="0.2">
      <c r="A24" s="27">
        <v>2020</v>
      </c>
      <c r="B24" s="4">
        <f>[2]ANNUAL_INDEXES_WEIGHTS!B24</f>
        <v>156.95710045386801</v>
      </c>
      <c r="C24" s="4">
        <f>[2]ANNUAL_INDEXES_WEIGHTS!C24</f>
        <v>153.999836545254</v>
      </c>
      <c r="D24" s="4">
        <f>[2]ANNUAL_INDEXES_WEIGHTS!D24</f>
        <v>241.49121566775801</v>
      </c>
      <c r="E24" s="4">
        <f>[2]ANNUAL_INDEXES_WEIGHTS!E24</f>
        <v>173.94288270791299</v>
      </c>
      <c r="F24" s="4">
        <f>[2]ANNUAL_INDEXES_WEIGHTS!F24</f>
        <v>57.257766060000002</v>
      </c>
      <c r="G24" s="4">
        <f>[2]ANNUAL_INDEXES_WEIGHTS!G24</f>
        <v>12.87305694</v>
      </c>
      <c r="H24" s="4">
        <f>[2]ANNUAL_INDEXES_WEIGHTS!H24</f>
        <v>102.5544463</v>
      </c>
      <c r="I24" s="4">
        <f>[2]ANNUAL_INDEXES_WEIGHTS!I24</f>
        <v>25.503624139999999</v>
      </c>
      <c r="J24" s="2">
        <f t="shared" si="0"/>
        <v>1.0706607861314064</v>
      </c>
      <c r="K24" s="2">
        <f t="shared" si="1"/>
        <v>1.0838419488214279</v>
      </c>
      <c r="L24" s="2">
        <f t="shared" si="2"/>
        <v>1.0286397593221488</v>
      </c>
      <c r="M24" s="2">
        <f t="shared" si="3"/>
        <v>1.2595509899671093</v>
      </c>
      <c r="N24" s="1">
        <f t="shared" ref="N24:Q24" si="31">AVERAGE(F21:F23)</f>
        <v>75.455959689999972</v>
      </c>
      <c r="O24" s="1">
        <f t="shared" si="31"/>
        <v>15.489931393333299</v>
      </c>
      <c r="P24" s="1">
        <f t="shared" si="31"/>
        <v>103.15314590666667</v>
      </c>
      <c r="Q24" s="1">
        <f t="shared" si="31"/>
        <v>19.066360290000002</v>
      </c>
      <c r="R24" s="4" cm="1">
        <f t="array" ref="R24">R23*SUMPRODUCT(J24:M24,N24:Q24/SUM(N24:Q24))</f>
        <v>201.78459357160099</v>
      </c>
      <c r="S24" s="4">
        <f t="shared" si="7"/>
        <v>7.0941336971350744</v>
      </c>
      <c r="T24" s="4">
        <f t="shared" si="8"/>
        <v>8.3743842364532028</v>
      </c>
      <c r="U24" s="4">
        <f t="shared" si="9"/>
        <v>2.8534923339011975</v>
      </c>
      <c r="V24" s="4">
        <f t="shared" si="10"/>
        <v>25.923244026068069</v>
      </c>
      <c r="W24" s="4">
        <f t="shared" si="11"/>
        <v>6.8290100582318658</v>
      </c>
    </row>
    <row r="25" spans="1:23" x14ac:dyDescent="0.2">
      <c r="A25" s="27">
        <v>2021</v>
      </c>
      <c r="B25" s="4">
        <f>[2]ANNUAL_INDEXES_WEIGHTS!B25</f>
        <v>181.19731432017699</v>
      </c>
      <c r="C25" s="4">
        <f>[2]ANNUAL_INDEXES_WEIGHTS!C25</f>
        <v>165.753368494254</v>
      </c>
      <c r="D25" s="4">
        <f>[2]ANNUAL_INDEXES_WEIGHTS!D25</f>
        <v>234.400852925648</v>
      </c>
      <c r="E25" s="4">
        <f>[2]ANNUAL_INDEXES_WEIGHTS!E25</f>
        <v>185.08120157514199</v>
      </c>
      <c r="F25" s="4">
        <f>[2]ANNUAL_INDEXES_WEIGHTS!F25</f>
        <v>135.15325909999899</v>
      </c>
      <c r="G25" s="4">
        <f>[2]ANNUAL_INDEXES_WEIGHTS!G25</f>
        <v>20.45416093</v>
      </c>
      <c r="H25" s="4">
        <f>[2]ANNUAL_INDEXES_WEIGHTS!H25</f>
        <v>114.988240769999</v>
      </c>
      <c r="I25" s="4">
        <f>[2]ANNUAL_INDEXES_WEIGHTS!I25</f>
        <v>27.04411524</v>
      </c>
      <c r="J25" s="2">
        <f t="shared" si="0"/>
        <v>1.1544384662829161</v>
      </c>
      <c r="K25" s="2">
        <f t="shared" si="1"/>
        <v>1.0763217170399149</v>
      </c>
      <c r="L25" s="2">
        <f t="shared" si="2"/>
        <v>0.9706392519392304</v>
      </c>
      <c r="M25" s="2">
        <f t="shared" si="3"/>
        <v>1.0640343467569904</v>
      </c>
      <c r="N25" s="1">
        <f t="shared" ref="N25:Q25" si="32">AVERAGE(F22:F24)</f>
        <v>71.856860740000002</v>
      </c>
      <c r="O25" s="1">
        <f t="shared" si="32"/>
        <v>15.788165233333297</v>
      </c>
      <c r="P25" s="1">
        <f t="shared" si="32"/>
        <v>99.789075306666675</v>
      </c>
      <c r="Q25" s="1">
        <f t="shared" si="32"/>
        <v>23.302240373333333</v>
      </c>
      <c r="R25" s="4" cm="1">
        <f t="array" ref="R25">R24*SUMPRODUCT(J25:M25,N25:Q25/SUM(N25:Q25))</f>
        <v>212.18778308637988</v>
      </c>
      <c r="S25" s="4">
        <f t="shared" si="7"/>
        <v>15.414012738853501</v>
      </c>
      <c r="T25" s="4">
        <f t="shared" si="8"/>
        <v>7.6623376623376593</v>
      </c>
      <c r="U25" s="4">
        <f t="shared" si="9"/>
        <v>-2.9399585921325078</v>
      </c>
      <c r="V25" s="4">
        <f t="shared" si="10"/>
        <v>6.4404830362277066</v>
      </c>
      <c r="W25" s="4">
        <f t="shared" si="11"/>
        <v>5.1536174430128812</v>
      </c>
    </row>
    <row r="26" spans="1:23" x14ac:dyDescent="0.2">
      <c r="A26" s="27">
        <v>2022</v>
      </c>
      <c r="B26" s="4">
        <f>[2]ANNUAL_INDEXES_WEIGHTS!B26</f>
        <v>213.11812852118899</v>
      </c>
      <c r="C26" s="4">
        <f>[2]ANNUAL_INDEXES_WEIGHTS!C26</f>
        <v>196.60133481806099</v>
      </c>
      <c r="D26" s="4">
        <f>[2]ANNUAL_INDEXES_WEIGHTS!D26</f>
        <v>293.72315291045697</v>
      </c>
      <c r="E26" s="4">
        <f>[2]ANNUAL_INDEXES_WEIGHTS!E26</f>
        <v>234.301476058715</v>
      </c>
      <c r="F26" s="4">
        <f>[2]ANNUAL_INDEXES_WEIGHTS!F26</f>
        <v>96.719912010000002</v>
      </c>
      <c r="G26" s="4">
        <f>[2]ANNUAL_INDEXES_WEIGHTS!G26</f>
        <v>30.149859450000001</v>
      </c>
      <c r="H26" s="4">
        <f>[2]ANNUAL_INDEXES_WEIGHTS!H26</f>
        <v>108.4725332</v>
      </c>
      <c r="I26" s="4">
        <f>[2]ANNUAL_INDEXES_WEIGHTS!I26</f>
        <v>46.99951927</v>
      </c>
      <c r="J26" s="2">
        <f t="shared" si="0"/>
        <v>1.1761660448488087</v>
      </c>
      <c r="K26" s="2">
        <f t="shared" si="1"/>
        <v>1.1861076284846443</v>
      </c>
      <c r="L26" s="2">
        <f t="shared" si="2"/>
        <v>1.2530805636770701</v>
      </c>
      <c r="M26" s="2">
        <f t="shared" si="3"/>
        <v>1.2659388099098212</v>
      </c>
      <c r="N26" s="1">
        <f t="shared" ref="N26:Q26" si="33">AVERAGE(F23:F25)</f>
        <v>90.424831036666319</v>
      </c>
      <c r="O26" s="1">
        <f t="shared" si="33"/>
        <v>15.403923803333299</v>
      </c>
      <c r="P26" s="1">
        <f t="shared" si="33"/>
        <v>104.93440607999965</v>
      </c>
      <c r="Q26" s="1">
        <f t="shared" si="33"/>
        <v>24.210475209999998</v>
      </c>
      <c r="R26" s="4" cm="1">
        <f t="array" ref="R26">R25*SUMPRODUCT(J26:M26,N26:Q26/SUM(N26:Q26))</f>
        <v>258.95735391676811</v>
      </c>
      <c r="S26" s="4">
        <f t="shared" si="7"/>
        <v>17.604856512141275</v>
      </c>
      <c r="T26" s="4">
        <f t="shared" si="8"/>
        <v>18.576598311218319</v>
      </c>
      <c r="U26" s="4">
        <f t="shared" si="9"/>
        <v>25.298634812286693</v>
      </c>
      <c r="V26" s="4">
        <f t="shared" si="10"/>
        <v>26.580226904376026</v>
      </c>
      <c r="W26" s="4">
        <f t="shared" si="11"/>
        <v>22.054665409990591</v>
      </c>
    </row>
    <row r="27" spans="1:23" x14ac:dyDescent="0.2">
      <c r="A27" s="27">
        <v>2023</v>
      </c>
      <c r="B27" s="4">
        <f>[2]ANNUAL_INDEXES_WEIGHTS!B27</f>
        <v>238.43877679216899</v>
      </c>
      <c r="C27" s="4">
        <f>[2]ANNUAL_INDEXES_WEIGHTS!C27</f>
        <v>224.95296309866001</v>
      </c>
      <c r="D27" s="4">
        <f>[2]ANNUAL_INDEXES_WEIGHTS!D27</f>
        <v>303.68648610647</v>
      </c>
      <c r="E27" s="4">
        <f>[2]ANNUAL_INDEXES_WEIGHTS!E27</f>
        <v>238.77411607462301</v>
      </c>
      <c r="F27" s="4">
        <f>[2]ANNUAL_INDEXES_WEIGHTS!F27</f>
        <v>78.626125479999999</v>
      </c>
      <c r="G27" s="4">
        <f>[2]ANNUAL_INDEXES_WEIGHTS!G27</f>
        <v>24.62435687</v>
      </c>
      <c r="H27" s="4">
        <f>[2]ANNUAL_INDEXES_WEIGHTS!H27</f>
        <v>91.005873949999994</v>
      </c>
      <c r="I27" s="4">
        <f>[2]ANNUAL_INDEXES_WEIGHTS!I27</f>
        <v>29.097315289999901</v>
      </c>
      <c r="J27" s="2">
        <f t="shared" si="0"/>
        <v>1.1188103914325735</v>
      </c>
      <c r="K27" s="2">
        <f t="shared" si="1"/>
        <v>1.1442087273051131</v>
      </c>
      <c r="L27" s="2">
        <f t="shared" si="2"/>
        <v>1.0339208302011194</v>
      </c>
      <c r="M27" s="2">
        <f t="shared" si="3"/>
        <v>1.0190892524073865</v>
      </c>
      <c r="N27" s="1">
        <f t="shared" ref="N27:Q27" si="34">AVERAGE(F24:F26)</f>
        <v>96.376979056666343</v>
      </c>
      <c r="O27" s="1">
        <f t="shared" si="34"/>
        <v>21.159025773333333</v>
      </c>
      <c r="P27" s="1">
        <f t="shared" si="34"/>
        <v>108.67174008999966</v>
      </c>
      <c r="Q27" s="1">
        <f t="shared" si="34"/>
        <v>33.182419549999999</v>
      </c>
      <c r="R27" s="4" cm="1">
        <f t="array" ref="R27">R26*SUMPRODUCT(J27:M27,N27:Q27/SUM(N27:Q27))</f>
        <v>277.74751483328561</v>
      </c>
      <c r="S27" s="4">
        <f t="shared" si="7"/>
        <v>11.872360394181136</v>
      </c>
      <c r="T27" s="4">
        <f t="shared" si="8"/>
        <v>14.445574771108859</v>
      </c>
      <c r="U27" s="4">
        <f t="shared" si="9"/>
        <v>3.404834865509021</v>
      </c>
      <c r="V27" s="4">
        <f t="shared" si="10"/>
        <v>1.9206145966709443</v>
      </c>
      <c r="W27" s="4">
        <f t="shared" si="11"/>
        <v>7.2200772200772256</v>
      </c>
    </row>
    <row r="28" spans="1:23" x14ac:dyDescent="0.2">
      <c r="A28" s="27">
        <v>2024</v>
      </c>
      <c r="B28" s="4">
        <f>[2]ANNUAL_INDEXES_WEIGHTS!B28</f>
        <v>245.15104112240601</v>
      </c>
      <c r="C28" s="4">
        <f>[2]ANNUAL_INDEXES_WEIGHTS!C28</f>
        <v>218.20856963191699</v>
      </c>
      <c r="D28" s="4">
        <f>[2]ANNUAL_INDEXES_WEIGHTS!D28</f>
        <v>311.89497199445202</v>
      </c>
      <c r="E28" s="4">
        <f>[2]ANNUAL_INDEXES_WEIGHTS!E28</f>
        <v>263.82691460784901</v>
      </c>
      <c r="F28" s="4">
        <f>[2]ANNUAL_INDEXES_WEIGHTS!F28</f>
        <v>94.297323379999995</v>
      </c>
      <c r="G28" s="4">
        <f>[2]ANNUAL_INDEXES_WEIGHTS!G28</f>
        <v>22.246183469999998</v>
      </c>
      <c r="H28" s="4">
        <f>[2]ANNUAL_INDEXES_WEIGHTS!H28</f>
        <v>105.18000472</v>
      </c>
      <c r="I28" s="4">
        <f>[2]ANNUAL_INDEXES_WEIGHTS!I28</f>
        <v>73.747960340000006</v>
      </c>
      <c r="J28" s="2">
        <f t="shared" si="0"/>
        <v>1.0281508923193632</v>
      </c>
      <c r="K28" s="2">
        <f t="shared" si="1"/>
        <v>0.97001865023762746</v>
      </c>
      <c r="L28" s="2">
        <f t="shared" si="2"/>
        <v>1.027029473695791</v>
      </c>
      <c r="M28" s="2">
        <f t="shared" si="3"/>
        <v>1.1049225893706014</v>
      </c>
      <c r="N28" s="1">
        <f t="shared" ref="N28:Q28" si="35">AVERAGE(F25:F27)</f>
        <v>103.49976552999966</v>
      </c>
      <c r="O28" s="1">
        <f t="shared" si="35"/>
        <v>25.076125749999999</v>
      </c>
      <c r="P28" s="1">
        <f t="shared" si="35"/>
        <v>104.822215973333</v>
      </c>
      <c r="Q28" s="1">
        <f t="shared" si="35"/>
        <v>34.380316599999965</v>
      </c>
      <c r="R28" s="4" cm="1">
        <f t="array" ref="R28">R27*SUMPRODUCT(J28:M28,N28:Q28/SUM(N28:Q28))</f>
        <v>286.67012673980321</v>
      </c>
      <c r="S28" s="4">
        <f t="shared" si="7"/>
        <v>2.8523489932885893</v>
      </c>
      <c r="T28" s="4">
        <f t="shared" si="8"/>
        <v>-3.0222222222222261</v>
      </c>
      <c r="U28" s="4">
        <f t="shared" si="9"/>
        <v>2.7000329272308221</v>
      </c>
      <c r="V28" s="4">
        <f t="shared" si="10"/>
        <v>10.469011725293132</v>
      </c>
      <c r="W28" s="4">
        <f t="shared" si="11"/>
        <v>3.2409074540871385</v>
      </c>
    </row>
    <row r="29" spans="1:23" x14ac:dyDescent="0.2">
      <c r="A29" s="27">
        <v>2025</v>
      </c>
      <c r="B29" s="4">
        <f>[2]ANNUAL_INDEXES_WEIGHTS!B29</f>
        <v>248.644040806551</v>
      </c>
      <c r="C29" s="4">
        <f>[2]ANNUAL_INDEXES_WEIGHTS!C29</f>
        <v>220.219022763526</v>
      </c>
      <c r="D29" s="4">
        <f>[2]ANNUAL_INDEXES_WEIGHTS!D29</f>
        <v>277.74921769358298</v>
      </c>
      <c r="E29" s="4">
        <f>[2]ANNUAL_INDEXES_WEIGHTS!E29</f>
        <v>295.57490335639898</v>
      </c>
      <c r="F29" s="4">
        <f>[2]ANNUAL_INDEXES_WEIGHTS!F29</f>
        <v>101.251907129999</v>
      </c>
      <c r="G29" s="4">
        <f>[2]ANNUAL_INDEXES_WEIGHTS!G29</f>
        <v>22.82576946</v>
      </c>
      <c r="H29" s="4">
        <f>[2]ANNUAL_INDEXES_WEIGHTS!H29</f>
        <v>103.96246526</v>
      </c>
      <c r="I29" s="4">
        <f>[2]ANNUAL_INDEXES_WEIGHTS!I29</f>
        <v>75.827315749999997</v>
      </c>
      <c r="J29" s="2">
        <f t="shared" si="0"/>
        <v>1.0142483575356342</v>
      </c>
      <c r="K29" s="2">
        <f t="shared" si="1"/>
        <v>1.0092134471849585</v>
      </c>
      <c r="L29" s="2">
        <f t="shared" si="2"/>
        <v>0.89052162629451936</v>
      </c>
      <c r="M29" s="2">
        <f t="shared" si="3"/>
        <v>1.120336428888387</v>
      </c>
      <c r="N29" s="1">
        <f t="shared" ref="N29:Q29" si="36">AVERAGE(F26:F28)</f>
        <v>89.881120290000013</v>
      </c>
      <c r="O29" s="1">
        <f t="shared" si="36"/>
        <v>25.673466596666668</v>
      </c>
      <c r="P29" s="1">
        <f t="shared" si="36"/>
        <v>101.55280395666666</v>
      </c>
      <c r="Q29" s="1">
        <f t="shared" si="36"/>
        <v>49.948264966666635</v>
      </c>
      <c r="R29" s="4" cm="1">
        <f t="array" ref="R29">R28*SUMPRODUCT(J29:M29,N29:Q29/SUM(N29:Q29))</f>
        <v>282.81640805319739</v>
      </c>
      <c r="S29" s="4">
        <f t="shared" si="7"/>
        <v>1.3866231647634564</v>
      </c>
      <c r="T29" s="4">
        <f t="shared" si="8"/>
        <v>0.91659028414299293</v>
      </c>
      <c r="U29" s="4">
        <f t="shared" si="9"/>
        <v>-10.965052901571015</v>
      </c>
      <c r="V29" s="4">
        <f t="shared" si="10"/>
        <v>12.054586808188027</v>
      </c>
      <c r="W29" s="4">
        <f t="shared" si="11"/>
        <v>-1.3603069410533575</v>
      </c>
    </row>
    <row r="30" spans="1:23" x14ac:dyDescent="0.2">
      <c r="A30" s="27">
        <v>2026</v>
      </c>
      <c r="B30" s="4">
        <f>[2]ANNUAL_INDEXES_WEIGHTS!B30</f>
        <v>0</v>
      </c>
      <c r="C30" s="4">
        <f>[2]ANNUAL_INDEXES_WEIGHTS!C30</f>
        <v>0</v>
      </c>
      <c r="D30" s="4">
        <f>[2]ANNUAL_INDEXES_WEIGHTS!D30</f>
        <v>0</v>
      </c>
      <c r="E30" s="4">
        <f>[2]ANNUAL_INDEXES_WEIGHTS!E30</f>
        <v>0</v>
      </c>
      <c r="F30" s="4">
        <f>[2]ANNUAL_INDEXES_WEIGHTS!F30</f>
        <v>0</v>
      </c>
      <c r="G30" s="4">
        <f>[2]ANNUAL_INDEXES_WEIGHTS!G30</f>
        <v>0</v>
      </c>
      <c r="H30" s="4">
        <f>[2]ANNUAL_INDEXES_WEIGHTS!H30</f>
        <v>0</v>
      </c>
      <c r="I30" s="4">
        <f>[2]ANNUAL_INDEXES_WEIGHTS!I30</f>
        <v>0</v>
      </c>
      <c r="J30" s="2">
        <f t="shared" si="0"/>
        <v>0</v>
      </c>
      <c r="K30" s="2">
        <f t="shared" si="1"/>
        <v>0</v>
      </c>
      <c r="L30" s="2">
        <f t="shared" si="2"/>
        <v>0</v>
      </c>
      <c r="M30" s="2">
        <f t="shared" si="3"/>
        <v>0</v>
      </c>
      <c r="N30" s="1">
        <f t="shared" ref="N30:Q30" si="37">AVERAGE(F27:F29)</f>
        <v>91.391785329999664</v>
      </c>
      <c r="O30" s="1">
        <f t="shared" si="37"/>
        <v>23.232103266666666</v>
      </c>
      <c r="P30" s="1">
        <f t="shared" si="37"/>
        <v>100.04944797666667</v>
      </c>
      <c r="Q30" s="1">
        <f t="shared" si="37"/>
        <v>59.557530459999974</v>
      </c>
      <c r="R30" s="4" cm="1">
        <f t="array" ref="R30">R29*SUMPRODUCT(J30:M30,N30:Q30/SUM(N30:Q30))</f>
        <v>0</v>
      </c>
      <c r="S30" s="4" t="e">
        <f t="shared" si="7"/>
        <v>#N/A</v>
      </c>
      <c r="T30" s="4" t="e">
        <f t="shared" si="8"/>
        <v>#N/A</v>
      </c>
      <c r="U30" s="4" t="e">
        <f t="shared" si="9"/>
        <v>#N/A</v>
      </c>
      <c r="V30" s="4" t="e">
        <f t="shared" si="10"/>
        <v>#N/A</v>
      </c>
      <c r="W30" s="4" t="e">
        <f t="shared" si="11"/>
        <v>#N/A</v>
      </c>
    </row>
    <row r="32" spans="1:23" x14ac:dyDescent="0.2">
      <c r="B32" s="5" t="s">
        <v>30</v>
      </c>
    </row>
    <row r="51" spans="2:2" x14ac:dyDescent="0.2">
      <c r="B51" s="5" t="s">
        <v>1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8A6D-41AA-425E-AE94-16E8F27C5C10}">
  <dimension ref="A1"/>
  <sheetViews>
    <sheetView workbookViewId="0">
      <selection activeCell="X41" sqref="X41"/>
    </sheetView>
  </sheetViews>
  <sheetFormatPr defaultRowHeight="12.7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17"/>
  <sheetViews>
    <sheetView workbookViewId="0">
      <pane xSplit="1" ySplit="1" topLeftCell="B65" activePane="bottomRight" state="frozen"/>
      <selection pane="topRight" activeCell="B1" sqref="B1"/>
      <selection pane="bottomLeft" activeCell="A2" sqref="A2"/>
      <selection pane="bottomRight" activeCell="I53" sqref="I53"/>
    </sheetView>
  </sheetViews>
  <sheetFormatPr defaultRowHeight="12.75" x14ac:dyDescent="0.2"/>
  <cols>
    <col min="1" max="1" width="14.85546875" style="7" customWidth="1"/>
    <col min="2" max="4" width="23.5703125" style="6" customWidth="1"/>
    <col min="6" max="6" width="14.85546875" style="7" customWidth="1"/>
    <col min="7" max="16" width="23.5703125" style="6" customWidth="1"/>
  </cols>
  <sheetData>
    <row r="1" spans="1:16" s="23" customFormat="1" ht="25.5" customHeight="1" x14ac:dyDescent="0.2">
      <c r="A1" s="20" t="s">
        <v>0</v>
      </c>
      <c r="B1" s="21" t="s">
        <v>12</v>
      </c>
      <c r="C1" s="21" t="s">
        <v>21</v>
      </c>
      <c r="D1" s="22" t="s">
        <v>28</v>
      </c>
      <c r="F1" s="7" t="s">
        <v>2</v>
      </c>
      <c r="G1" s="11" t="s">
        <v>22</v>
      </c>
      <c r="H1" s="11" t="s">
        <v>13</v>
      </c>
      <c r="I1" s="11" t="s">
        <v>14</v>
      </c>
      <c r="J1" s="11" t="s">
        <v>15</v>
      </c>
      <c r="K1" s="11" t="s">
        <v>16</v>
      </c>
      <c r="L1" s="11" t="s">
        <v>11</v>
      </c>
      <c r="M1" s="11" t="s">
        <v>17</v>
      </c>
      <c r="N1" s="11" t="s">
        <v>18</v>
      </c>
      <c r="O1" s="11" t="s">
        <v>19</v>
      </c>
      <c r="P1" s="11" t="s">
        <v>20</v>
      </c>
    </row>
    <row r="2" spans="1:16" x14ac:dyDescent="0.2">
      <c r="A2" s="24" t="str">
        <f>YEAR(QUARTERLY_INDEX_GEORGE_TOWN!A2)&amp;":Q"&amp;(MONTH(QUARTERLY_INDEX_GEORGE_TOWN!A2)+2)/3</f>
        <v>1998:Q1</v>
      </c>
      <c r="B2" s="25">
        <f>ROUND(QUARTERLY_INDEX_GEORGE_TOWN!B2,1)</f>
        <v>53.3</v>
      </c>
      <c r="C2" s="25"/>
      <c r="D2" s="26"/>
      <c r="F2" s="7">
        <f>YEAR(ANNUAL_INDEXES_WEIGHTS!A2)</f>
        <v>1905</v>
      </c>
      <c r="G2" s="6">
        <f>ROUND(ANNUAL_INDEXES_WEIGHTS!B2,1)</f>
        <v>60.9</v>
      </c>
      <c r="H2" s="6">
        <f>ROUND(ANNUAL_INDEXES_WEIGHTS!C2,1)</f>
        <v>65.400000000000006</v>
      </c>
      <c r="I2" s="6">
        <f>ROUND(ANNUAL_INDEXES_WEIGHTS!D2,1)</f>
        <v>60.3</v>
      </c>
      <c r="J2" s="6">
        <f>ROUND(ANNUAL_INDEXES_WEIGHTS!E2,1)</f>
        <v>56.8</v>
      </c>
      <c r="K2" s="6">
        <f>ROUND(ANNUAL_INDEXES_WEIGHTS!R2,1)</f>
        <v>62.1</v>
      </c>
    </row>
    <row r="3" spans="1:16" x14ac:dyDescent="0.2">
      <c r="A3" s="24" t="str">
        <f>YEAR(QUARTERLY_INDEX_GEORGE_TOWN!A3)&amp;":Q"&amp;(MONTH(QUARTERLY_INDEX_GEORGE_TOWN!A3)+2)/3</f>
        <v>1998:Q2</v>
      </c>
      <c r="B3" s="25">
        <f>ROUND(QUARTERLY_INDEX_GEORGE_TOWN!B3,1)</f>
        <v>61.9</v>
      </c>
      <c r="C3" s="25"/>
      <c r="D3" s="25">
        <f>ROUND(QUARTERLY_INDEX_GEORGE_TOWN!D3,1)</f>
        <v>16.100000000000001</v>
      </c>
      <c r="F3" s="7">
        <f>YEAR(ANNUAL_INDEXES_WEIGHTS!A3)</f>
        <v>1905</v>
      </c>
      <c r="G3" s="6">
        <f>ROUND(ANNUAL_INDEXES_WEIGHTS!B3,1)</f>
        <v>67</v>
      </c>
      <c r="H3" s="6">
        <f>ROUND(ANNUAL_INDEXES_WEIGHTS!C3,1)</f>
        <v>76.8</v>
      </c>
      <c r="I3" s="6">
        <f>ROUND(ANNUAL_INDEXES_WEIGHTS!D3,1)</f>
        <v>60.9</v>
      </c>
      <c r="J3" s="6">
        <f>ROUND(ANNUAL_INDEXES_WEIGHTS!E3,1)</f>
        <v>57.6</v>
      </c>
      <c r="K3" s="6">
        <f>ROUND(ANNUAL_INDEXES_WEIGHTS!R3,1)</f>
        <v>65.099999999999994</v>
      </c>
      <c r="L3" s="6">
        <f>ROUND(ANNUAL_INDEXES_WEIGHTS!S3,1)</f>
        <v>10</v>
      </c>
      <c r="M3" s="6">
        <f>ROUND(ANNUAL_INDEXES_WEIGHTS!T3,1)</f>
        <v>17.399999999999999</v>
      </c>
      <c r="N3" s="6">
        <f>ROUND(ANNUAL_INDEXES_WEIGHTS!U3,1)</f>
        <v>1</v>
      </c>
      <c r="O3" s="6">
        <f>ROUND(ANNUAL_INDEXES_WEIGHTS!V3,1)</f>
        <v>1.4</v>
      </c>
      <c r="P3" s="6">
        <f>ROUND(ANNUAL_INDEXES_WEIGHTS!W3,1)</f>
        <v>4.8</v>
      </c>
    </row>
    <row r="4" spans="1:16" x14ac:dyDescent="0.2">
      <c r="A4" s="24" t="str">
        <f>YEAR(QUARTERLY_INDEX_GEORGE_TOWN!A4)&amp;":Q"&amp;(MONTH(QUARTERLY_INDEX_GEORGE_TOWN!A4)+2)/3</f>
        <v>1998:Q3</v>
      </c>
      <c r="B4" s="25">
        <f>ROUND(QUARTERLY_INDEX_GEORGE_TOWN!B4,1)</f>
        <v>63.8</v>
      </c>
      <c r="C4" s="25"/>
      <c r="D4" s="25">
        <f>ROUND(QUARTERLY_INDEX_GEORGE_TOWN!D4,1)</f>
        <v>3.1</v>
      </c>
      <c r="F4" s="7">
        <f>YEAR(ANNUAL_INDEXES_WEIGHTS!A4)</f>
        <v>1905</v>
      </c>
      <c r="G4" s="6">
        <f>ROUND(ANNUAL_INDEXES_WEIGHTS!B4,1)</f>
        <v>67.7</v>
      </c>
      <c r="H4" s="6">
        <f>ROUND(ANNUAL_INDEXES_WEIGHTS!C4,1)</f>
        <v>81.400000000000006</v>
      </c>
      <c r="I4" s="6">
        <f>ROUND(ANNUAL_INDEXES_WEIGHTS!D4,1)</f>
        <v>65.099999999999994</v>
      </c>
      <c r="J4" s="6">
        <f>ROUND(ANNUAL_INDEXES_WEIGHTS!E4,1)</f>
        <v>77.400000000000006</v>
      </c>
      <c r="K4" s="6">
        <f>ROUND(ANNUAL_INDEXES_WEIGHTS!R4,1)</f>
        <v>69.599999999999994</v>
      </c>
      <c r="L4" s="6">
        <f>ROUND(ANNUAL_INDEXES_WEIGHTS!S4,1)</f>
        <v>1</v>
      </c>
      <c r="M4" s="6">
        <f>ROUND(ANNUAL_INDEXES_WEIGHTS!T4,1)</f>
        <v>6</v>
      </c>
      <c r="N4" s="6">
        <f>ROUND(ANNUAL_INDEXES_WEIGHTS!U4,1)</f>
        <v>6.9</v>
      </c>
      <c r="O4" s="6">
        <f>ROUND(ANNUAL_INDEXES_WEIGHTS!V4,1)</f>
        <v>34.4</v>
      </c>
      <c r="P4" s="6">
        <f>ROUND(ANNUAL_INDEXES_WEIGHTS!W4,1)</f>
        <v>6.9</v>
      </c>
    </row>
    <row r="5" spans="1:16" x14ac:dyDescent="0.2">
      <c r="A5" s="24" t="str">
        <f>YEAR(QUARTERLY_INDEX_GEORGE_TOWN!A5)&amp;":Q"&amp;(MONTH(QUARTERLY_INDEX_GEORGE_TOWN!A5)+2)/3</f>
        <v>1998:Q4</v>
      </c>
      <c r="B5" s="25">
        <f>ROUND(QUARTERLY_INDEX_GEORGE_TOWN!B5,1)</f>
        <v>64.5</v>
      </c>
      <c r="C5" s="25"/>
      <c r="D5" s="25">
        <f>ROUND(QUARTERLY_INDEX_GEORGE_TOWN!D5,1)</f>
        <v>1.1000000000000001</v>
      </c>
      <c r="F5" s="7">
        <f>YEAR(ANNUAL_INDEXES_WEIGHTS!A5)</f>
        <v>1905</v>
      </c>
      <c r="G5" s="6">
        <f>ROUND(ANNUAL_INDEXES_WEIGHTS!B5,1)</f>
        <v>66.2</v>
      </c>
      <c r="H5" s="6">
        <f>ROUND(ANNUAL_INDEXES_WEIGHTS!C5,1)</f>
        <v>78</v>
      </c>
      <c r="I5" s="6">
        <f>ROUND(ANNUAL_INDEXES_WEIGHTS!D5,1)</f>
        <v>61.4</v>
      </c>
      <c r="J5" s="6">
        <f>ROUND(ANNUAL_INDEXES_WEIGHTS!E5,1)</f>
        <v>72.3</v>
      </c>
      <c r="K5" s="6">
        <f>ROUND(ANNUAL_INDEXES_WEIGHTS!R5,1)</f>
        <v>66.400000000000006</v>
      </c>
      <c r="L5" s="6">
        <f>ROUND(ANNUAL_INDEXES_WEIGHTS!S5,1)</f>
        <v>-2.2000000000000002</v>
      </c>
      <c r="M5" s="6">
        <f>ROUND(ANNUAL_INDEXES_WEIGHTS!T5,1)</f>
        <v>-4.2</v>
      </c>
      <c r="N5" s="6">
        <f>ROUND(ANNUAL_INDEXES_WEIGHTS!U5,1)</f>
        <v>-5.7</v>
      </c>
      <c r="O5" s="6">
        <f>ROUND(ANNUAL_INDEXES_WEIGHTS!V5,1)</f>
        <v>-6.6</v>
      </c>
      <c r="P5" s="6">
        <f>ROUND(ANNUAL_INDEXES_WEIGHTS!W5,1)</f>
        <v>-4.5999999999999996</v>
      </c>
    </row>
    <row r="6" spans="1:16" x14ac:dyDescent="0.2">
      <c r="A6" s="24" t="str">
        <f>YEAR(QUARTERLY_INDEX_GEORGE_TOWN!A6)&amp;":Q"&amp;(MONTH(QUARTERLY_INDEX_GEORGE_TOWN!A6)+2)/3</f>
        <v>1999:Q1</v>
      </c>
      <c r="B6" s="25">
        <f>ROUND(QUARTERLY_INDEX_GEORGE_TOWN!B6,1)</f>
        <v>62.2</v>
      </c>
      <c r="C6" s="25">
        <f>ROUND(QUARTERLY_INDEX_GEORGE_TOWN!C6,1)</f>
        <v>16.7</v>
      </c>
      <c r="D6" s="25">
        <f>ROUND(QUARTERLY_INDEX_GEORGE_TOWN!D6,1)</f>
        <v>-3.6</v>
      </c>
      <c r="F6" s="7">
        <f>YEAR(ANNUAL_INDEXES_WEIGHTS!A6)</f>
        <v>1905</v>
      </c>
      <c r="G6" s="6">
        <f>ROUND(ANNUAL_INDEXES_WEIGHTS!B6,1)</f>
        <v>67.7</v>
      </c>
      <c r="H6" s="6">
        <f>ROUND(ANNUAL_INDEXES_WEIGHTS!C6,1)</f>
        <v>76.5</v>
      </c>
      <c r="I6" s="6">
        <f>ROUND(ANNUAL_INDEXES_WEIGHTS!D6,1)</f>
        <v>62.9</v>
      </c>
      <c r="J6" s="6">
        <f>ROUND(ANNUAL_INDEXES_WEIGHTS!E6,1)</f>
        <v>68.7</v>
      </c>
      <c r="K6" s="6">
        <f>ROUND(ANNUAL_INDEXES_WEIGHTS!R6,1)</f>
        <v>67.5</v>
      </c>
      <c r="L6" s="6">
        <f>ROUND(ANNUAL_INDEXES_WEIGHTS!S6,1)</f>
        <v>2.2999999999999998</v>
      </c>
      <c r="M6" s="6">
        <f>ROUND(ANNUAL_INDEXES_WEIGHTS!T6,1)</f>
        <v>-1.9</v>
      </c>
      <c r="N6" s="6">
        <f>ROUND(ANNUAL_INDEXES_WEIGHTS!U6,1)</f>
        <v>2.4</v>
      </c>
      <c r="O6" s="6">
        <f>ROUND(ANNUAL_INDEXES_WEIGHTS!V6,1)</f>
        <v>-5</v>
      </c>
      <c r="P6" s="6">
        <f>ROUND(ANNUAL_INDEXES_WEIGHTS!W6,1)</f>
        <v>1.7</v>
      </c>
    </row>
    <row r="7" spans="1:16" x14ac:dyDescent="0.2">
      <c r="A7" s="24" t="str">
        <f>YEAR(QUARTERLY_INDEX_GEORGE_TOWN!A7)&amp;":Q"&amp;(MONTH(QUARTERLY_INDEX_GEORGE_TOWN!A7)+2)/3</f>
        <v>1999:Q2</v>
      </c>
      <c r="B7" s="25">
        <f>ROUND(QUARTERLY_INDEX_GEORGE_TOWN!B7,1)</f>
        <v>64.8</v>
      </c>
      <c r="C7" s="25">
        <f>ROUND(QUARTERLY_INDEX_GEORGE_TOWN!C7,1)</f>
        <v>4.7</v>
      </c>
      <c r="D7" s="25">
        <f>ROUND(QUARTERLY_INDEX_GEORGE_TOWN!D7,1)</f>
        <v>4.2</v>
      </c>
      <c r="F7" s="7">
        <f>YEAR(ANNUAL_INDEXES_WEIGHTS!A7)</f>
        <v>1905</v>
      </c>
      <c r="G7" s="6">
        <f>ROUND(ANNUAL_INDEXES_WEIGHTS!B7,1)</f>
        <v>70.8</v>
      </c>
      <c r="H7" s="6">
        <f>ROUND(ANNUAL_INDEXES_WEIGHTS!C7,1)</f>
        <v>90</v>
      </c>
      <c r="I7" s="6">
        <f>ROUND(ANNUAL_INDEXES_WEIGHTS!D7,1)</f>
        <v>61.6</v>
      </c>
      <c r="J7" s="6">
        <f>ROUND(ANNUAL_INDEXES_WEIGHTS!E7,1)</f>
        <v>76.3</v>
      </c>
      <c r="K7" s="6">
        <f>ROUND(ANNUAL_INDEXES_WEIGHTS!R7,1)</f>
        <v>69.599999999999994</v>
      </c>
      <c r="L7" s="6">
        <f>ROUND(ANNUAL_INDEXES_WEIGHTS!S7,1)</f>
        <v>4.5999999999999996</v>
      </c>
      <c r="M7" s="6">
        <f>ROUND(ANNUAL_INDEXES_WEIGHTS!T7,1)</f>
        <v>17.600000000000001</v>
      </c>
      <c r="N7" s="6">
        <f>ROUND(ANNUAL_INDEXES_WEIGHTS!U7,1)</f>
        <v>-2.1</v>
      </c>
      <c r="O7" s="6">
        <f>ROUND(ANNUAL_INDEXES_WEIGHTS!V7,1)</f>
        <v>11.1</v>
      </c>
      <c r="P7" s="6">
        <f>ROUND(ANNUAL_INDEXES_WEIGHTS!W7,1)</f>
        <v>3.1</v>
      </c>
    </row>
    <row r="8" spans="1:16" x14ac:dyDescent="0.2">
      <c r="A8" s="24" t="str">
        <f>YEAR(QUARTERLY_INDEX_GEORGE_TOWN!A8)&amp;":Q"&amp;(MONTH(QUARTERLY_INDEX_GEORGE_TOWN!A8)+2)/3</f>
        <v>1999:Q3</v>
      </c>
      <c r="B8" s="25">
        <f>ROUND(QUARTERLY_INDEX_GEORGE_TOWN!B8,1)</f>
        <v>69.2</v>
      </c>
      <c r="C8" s="25">
        <f>ROUND(QUARTERLY_INDEX_GEORGE_TOWN!C8,1)</f>
        <v>8.5</v>
      </c>
      <c r="D8" s="25">
        <f>ROUND(QUARTERLY_INDEX_GEORGE_TOWN!D8,1)</f>
        <v>6.8</v>
      </c>
      <c r="F8" s="7">
        <f>YEAR(ANNUAL_INDEXES_WEIGHTS!A8)</f>
        <v>1905</v>
      </c>
      <c r="G8" s="6">
        <f>ROUND(ANNUAL_INDEXES_WEIGHTS!B8,1)</f>
        <v>76.8</v>
      </c>
      <c r="H8" s="6">
        <f>ROUND(ANNUAL_INDEXES_WEIGHTS!C8,1)</f>
        <v>96.2</v>
      </c>
      <c r="I8" s="6">
        <f>ROUND(ANNUAL_INDEXES_WEIGHTS!D8,1)</f>
        <v>64.7</v>
      </c>
      <c r="J8" s="6">
        <f>ROUND(ANNUAL_INDEXES_WEIGHTS!E8,1)</f>
        <v>74.2</v>
      </c>
      <c r="K8" s="6">
        <f>ROUND(ANNUAL_INDEXES_WEIGHTS!R8,1)</f>
        <v>73.599999999999994</v>
      </c>
      <c r="L8" s="6">
        <f>ROUND(ANNUAL_INDEXES_WEIGHTS!S8,1)</f>
        <v>8.5</v>
      </c>
      <c r="M8" s="6">
        <f>ROUND(ANNUAL_INDEXES_WEIGHTS!T8,1)</f>
        <v>6.9</v>
      </c>
      <c r="N8" s="6">
        <f>ROUND(ANNUAL_INDEXES_WEIGHTS!U8,1)</f>
        <v>5</v>
      </c>
      <c r="O8" s="6">
        <f>ROUND(ANNUAL_INDEXES_WEIGHTS!V8,1)</f>
        <v>-2.8</v>
      </c>
      <c r="P8" s="6">
        <f>ROUND(ANNUAL_INDEXES_WEIGHTS!W8,1)</f>
        <v>5.7</v>
      </c>
    </row>
    <row r="9" spans="1:16" x14ac:dyDescent="0.2">
      <c r="A9" s="24" t="str">
        <f>YEAR(QUARTERLY_INDEX_GEORGE_TOWN!A9)&amp;":Q"&amp;(MONTH(QUARTERLY_INDEX_GEORGE_TOWN!A9)+2)/3</f>
        <v>1999:Q4</v>
      </c>
      <c r="B9" s="25">
        <f>ROUND(QUARTERLY_INDEX_GEORGE_TOWN!B9,1)</f>
        <v>71.599999999999994</v>
      </c>
      <c r="C9" s="25">
        <f>ROUND(QUARTERLY_INDEX_GEORGE_TOWN!C9,1)</f>
        <v>11</v>
      </c>
      <c r="D9" s="25">
        <f>ROUND(QUARTERLY_INDEX_GEORGE_TOWN!D9,1)</f>
        <v>3.5</v>
      </c>
      <c r="F9" s="7">
        <f>YEAR(ANNUAL_INDEXES_WEIGHTS!A9)</f>
        <v>1905</v>
      </c>
      <c r="G9" s="6">
        <f>ROUND(ANNUAL_INDEXES_WEIGHTS!B9,1)</f>
        <v>84.4</v>
      </c>
      <c r="H9" s="6">
        <f>ROUND(ANNUAL_INDEXES_WEIGHTS!C9,1)</f>
        <v>97.7</v>
      </c>
      <c r="I9" s="6">
        <f>ROUND(ANNUAL_INDEXES_WEIGHTS!D9,1)</f>
        <v>80.900000000000006</v>
      </c>
      <c r="J9" s="6">
        <f>ROUND(ANNUAL_INDEXES_WEIGHTS!E9,1)</f>
        <v>86.7</v>
      </c>
      <c r="K9" s="6">
        <f>ROUND(ANNUAL_INDEXES_WEIGHTS!R9,1)</f>
        <v>84.6</v>
      </c>
      <c r="L9" s="6">
        <f>ROUND(ANNUAL_INDEXES_WEIGHTS!S9,1)</f>
        <v>9.9</v>
      </c>
      <c r="M9" s="6">
        <f>ROUND(ANNUAL_INDEXES_WEIGHTS!T9,1)</f>
        <v>1.6</v>
      </c>
      <c r="N9" s="6">
        <f>ROUND(ANNUAL_INDEXES_WEIGHTS!U9,1)</f>
        <v>25</v>
      </c>
      <c r="O9" s="6">
        <f>ROUND(ANNUAL_INDEXES_WEIGHTS!V9,1)</f>
        <v>16.8</v>
      </c>
      <c r="P9" s="6">
        <f>ROUND(ANNUAL_INDEXES_WEIGHTS!W9,1)</f>
        <v>14.9</v>
      </c>
    </row>
    <row r="10" spans="1:16" x14ac:dyDescent="0.2">
      <c r="A10" s="24" t="str">
        <f>YEAR(QUARTERLY_INDEX_GEORGE_TOWN!A10)&amp;":Q"&amp;(MONTH(QUARTERLY_INDEX_GEORGE_TOWN!A10)+2)/3</f>
        <v>2000:Q1</v>
      </c>
      <c r="B10" s="25">
        <f>ROUND(QUARTERLY_INDEX_GEORGE_TOWN!B10,1)</f>
        <v>71.5</v>
      </c>
      <c r="C10" s="25">
        <f>ROUND(QUARTERLY_INDEX_GEORGE_TOWN!C10,1)</f>
        <v>15</v>
      </c>
      <c r="D10" s="25">
        <f>ROUND(QUARTERLY_INDEX_GEORGE_TOWN!D10,1)</f>
        <v>-0.1</v>
      </c>
      <c r="F10" s="7">
        <f>YEAR(ANNUAL_INDEXES_WEIGHTS!A10)</f>
        <v>1905</v>
      </c>
      <c r="G10" s="6">
        <f>ROUND(ANNUAL_INDEXES_WEIGHTS!B10,1)</f>
        <v>98.7</v>
      </c>
      <c r="H10" s="6">
        <f>ROUND(ANNUAL_INDEXES_WEIGHTS!C10,1)</f>
        <v>114.1</v>
      </c>
      <c r="I10" s="6">
        <f>ROUND(ANNUAL_INDEXES_WEIGHTS!D10,1)</f>
        <v>96.4</v>
      </c>
      <c r="J10" s="6">
        <f>ROUND(ANNUAL_INDEXES_WEIGHTS!E10,1)</f>
        <v>98.5</v>
      </c>
      <c r="K10" s="6">
        <f>ROUND(ANNUAL_INDEXES_WEIGHTS!R10,1)</f>
        <v>99.1</v>
      </c>
      <c r="L10" s="6">
        <f>ROUND(ANNUAL_INDEXES_WEIGHTS!S10,1)</f>
        <v>16.899999999999999</v>
      </c>
      <c r="M10" s="6">
        <f>ROUND(ANNUAL_INDEXES_WEIGHTS!T10,1)</f>
        <v>16.8</v>
      </c>
      <c r="N10" s="6">
        <f>ROUND(ANNUAL_INDEXES_WEIGHTS!U10,1)</f>
        <v>19.2</v>
      </c>
      <c r="O10" s="6">
        <f>ROUND(ANNUAL_INDEXES_WEIGHTS!V10,1)</f>
        <v>13.6</v>
      </c>
      <c r="P10" s="6">
        <f>ROUND(ANNUAL_INDEXES_WEIGHTS!W10,1)</f>
        <v>17.100000000000001</v>
      </c>
    </row>
    <row r="11" spans="1:16" x14ac:dyDescent="0.2">
      <c r="A11" s="24" t="str">
        <f>YEAR(QUARTERLY_INDEX_GEORGE_TOWN!A11)&amp;":Q"&amp;(MONTH(QUARTERLY_INDEX_GEORGE_TOWN!A11)+2)/3</f>
        <v>2000:Q2</v>
      </c>
      <c r="B11" s="25">
        <f>ROUND(QUARTERLY_INDEX_GEORGE_TOWN!B11,1)</f>
        <v>68.5</v>
      </c>
      <c r="C11" s="25">
        <f>ROUND(QUARTERLY_INDEX_GEORGE_TOWN!C11,1)</f>
        <v>5.7</v>
      </c>
      <c r="D11" s="25">
        <f>ROUND(QUARTERLY_INDEX_GEORGE_TOWN!D11,1)</f>
        <v>-4.2</v>
      </c>
      <c r="F11" s="7">
        <f>YEAR(ANNUAL_INDEXES_WEIGHTS!A11)</f>
        <v>1905</v>
      </c>
      <c r="G11" s="6">
        <f>ROUND(ANNUAL_INDEXES_WEIGHTS!B11,1)</f>
        <v>102</v>
      </c>
      <c r="H11" s="6">
        <f>ROUND(ANNUAL_INDEXES_WEIGHTS!C11,1)</f>
        <v>121.8</v>
      </c>
      <c r="I11" s="6">
        <f>ROUND(ANNUAL_INDEXES_WEIGHTS!D11,1)</f>
        <v>99.7</v>
      </c>
      <c r="J11" s="6">
        <f>ROUND(ANNUAL_INDEXES_WEIGHTS!E11,1)</f>
        <v>89.3</v>
      </c>
      <c r="K11" s="6">
        <f>ROUND(ANNUAL_INDEXES_WEIGHTS!R11,1)</f>
        <v>101.3</v>
      </c>
      <c r="L11" s="6">
        <f>ROUND(ANNUAL_INDEXES_WEIGHTS!S11,1)</f>
        <v>3.3</v>
      </c>
      <c r="M11" s="6">
        <f>ROUND(ANNUAL_INDEXES_WEIGHTS!T11,1)</f>
        <v>6.7</v>
      </c>
      <c r="N11" s="6">
        <f>ROUND(ANNUAL_INDEXES_WEIGHTS!U11,1)</f>
        <v>3.4</v>
      </c>
      <c r="O11" s="6">
        <f>ROUND(ANNUAL_INDEXES_WEIGHTS!V11,1)</f>
        <v>-9.3000000000000007</v>
      </c>
      <c r="P11" s="6">
        <f>ROUND(ANNUAL_INDEXES_WEIGHTS!W11,1)</f>
        <v>2.2000000000000002</v>
      </c>
    </row>
    <row r="12" spans="1:16" x14ac:dyDescent="0.2">
      <c r="A12" s="24" t="str">
        <f>YEAR(QUARTERLY_INDEX_GEORGE_TOWN!A12)&amp;":Q"&amp;(MONTH(QUARTERLY_INDEX_GEORGE_TOWN!A12)+2)/3</f>
        <v>2000:Q3</v>
      </c>
      <c r="B12" s="25">
        <f>ROUND(QUARTERLY_INDEX_GEORGE_TOWN!B12,1)</f>
        <v>65.3</v>
      </c>
      <c r="C12" s="25">
        <f>ROUND(QUARTERLY_INDEX_GEORGE_TOWN!C12,1)</f>
        <v>-5.6</v>
      </c>
      <c r="D12" s="25">
        <f>ROUND(QUARTERLY_INDEX_GEORGE_TOWN!D12,1)</f>
        <v>-4.7</v>
      </c>
      <c r="F12" s="7">
        <f>YEAR(ANNUAL_INDEXES_WEIGHTS!A12)</f>
        <v>1905</v>
      </c>
      <c r="G12" s="6">
        <f>ROUND(ANNUAL_INDEXES_WEIGHTS!B12,1)</f>
        <v>102.6</v>
      </c>
      <c r="H12" s="6">
        <f>ROUND(ANNUAL_INDEXES_WEIGHTS!C12,1)</f>
        <v>115.4</v>
      </c>
      <c r="I12" s="6">
        <f>ROUND(ANNUAL_INDEXES_WEIGHTS!D12,1)</f>
        <v>97.1</v>
      </c>
      <c r="J12" s="6">
        <f>ROUND(ANNUAL_INDEXES_WEIGHTS!E12,1)</f>
        <v>98.5</v>
      </c>
      <c r="K12" s="6">
        <f>ROUND(ANNUAL_INDEXES_WEIGHTS!R12,1)</f>
        <v>100.9</v>
      </c>
      <c r="L12" s="6">
        <f>ROUND(ANNUAL_INDEXES_WEIGHTS!S12,1)</f>
        <v>0.6</v>
      </c>
      <c r="M12" s="6">
        <f>ROUND(ANNUAL_INDEXES_WEIGHTS!T12,1)</f>
        <v>-5.3</v>
      </c>
      <c r="N12" s="6">
        <f>ROUND(ANNUAL_INDEXES_WEIGHTS!U12,1)</f>
        <v>-2.6</v>
      </c>
      <c r="O12" s="6">
        <f>ROUND(ANNUAL_INDEXES_WEIGHTS!V12,1)</f>
        <v>10.3</v>
      </c>
      <c r="P12" s="6">
        <f>ROUND(ANNUAL_INDEXES_WEIGHTS!W12,1)</f>
        <v>-0.4</v>
      </c>
    </row>
    <row r="13" spans="1:16" x14ac:dyDescent="0.2">
      <c r="A13" s="24" t="str">
        <f>YEAR(QUARTERLY_INDEX_GEORGE_TOWN!A13)&amp;":Q"&amp;(MONTH(QUARTERLY_INDEX_GEORGE_TOWN!A13)+2)/3</f>
        <v>2000:Q4</v>
      </c>
      <c r="B13" s="25">
        <f>ROUND(QUARTERLY_INDEX_GEORGE_TOWN!B13,1)</f>
        <v>65.2</v>
      </c>
      <c r="C13" s="25">
        <f>ROUND(QUARTERLY_INDEX_GEORGE_TOWN!C13,1)</f>
        <v>-8.9</v>
      </c>
      <c r="D13" s="25">
        <f>ROUND(QUARTERLY_INDEX_GEORGE_TOWN!D13,1)</f>
        <v>-0.2</v>
      </c>
      <c r="F13" s="7">
        <f>YEAR(ANNUAL_INDEXES_WEIGHTS!A13)</f>
        <v>1905</v>
      </c>
      <c r="G13" s="6">
        <f>ROUND(ANNUAL_INDEXES_WEIGHTS!B13,1)</f>
        <v>105.8</v>
      </c>
      <c r="H13" s="6">
        <f>ROUND(ANNUAL_INDEXES_WEIGHTS!C13,1)</f>
        <v>127.7</v>
      </c>
      <c r="I13" s="6">
        <f>ROUND(ANNUAL_INDEXES_WEIGHTS!D13,1)</f>
        <v>97.5</v>
      </c>
      <c r="J13" s="6">
        <f>ROUND(ANNUAL_INDEXES_WEIGHTS!E13,1)</f>
        <v>94.7</v>
      </c>
      <c r="K13" s="6">
        <f>ROUND(ANNUAL_INDEXES_WEIGHTS!R13,1)</f>
        <v>102.9</v>
      </c>
      <c r="L13" s="6">
        <f>ROUND(ANNUAL_INDEXES_WEIGHTS!S13,1)</f>
        <v>3.1</v>
      </c>
      <c r="M13" s="6">
        <f>ROUND(ANNUAL_INDEXES_WEIGHTS!T13,1)</f>
        <v>10.7</v>
      </c>
      <c r="N13" s="6">
        <f>ROUND(ANNUAL_INDEXES_WEIGHTS!U13,1)</f>
        <v>0.4</v>
      </c>
      <c r="O13" s="6">
        <f>ROUND(ANNUAL_INDEXES_WEIGHTS!V13,1)</f>
        <v>-3.9</v>
      </c>
      <c r="P13" s="6">
        <f>ROUND(ANNUAL_INDEXES_WEIGHTS!W13,1)</f>
        <v>2</v>
      </c>
    </row>
    <row r="14" spans="1:16" x14ac:dyDescent="0.2">
      <c r="A14" s="24" t="str">
        <f>YEAR(QUARTERLY_INDEX_GEORGE_TOWN!A14)&amp;":Q"&amp;(MONTH(QUARTERLY_INDEX_GEORGE_TOWN!A14)+2)/3</f>
        <v>2001:Q1</v>
      </c>
      <c r="B14" s="25">
        <f>ROUND(QUARTERLY_INDEX_GEORGE_TOWN!B14,1)</f>
        <v>66.3</v>
      </c>
      <c r="C14" s="25">
        <f>ROUND(QUARTERLY_INDEX_GEORGE_TOWN!C14,1)</f>
        <v>-7.3</v>
      </c>
      <c r="D14" s="25">
        <f>ROUND(QUARTERLY_INDEX_GEORGE_TOWN!D14,1)</f>
        <v>1.7</v>
      </c>
      <c r="F14" s="7">
        <f>YEAR(ANNUAL_INDEXES_WEIGHTS!A14)</f>
        <v>1905</v>
      </c>
      <c r="G14" s="6">
        <f>ROUND(ANNUAL_INDEXES_WEIGHTS!B14,1)</f>
        <v>101</v>
      </c>
      <c r="H14" s="6">
        <f>ROUND(ANNUAL_INDEXES_WEIGHTS!C14,1)</f>
        <v>123.4</v>
      </c>
      <c r="I14" s="6">
        <f>ROUND(ANNUAL_INDEXES_WEIGHTS!D14,1)</f>
        <v>98.4</v>
      </c>
      <c r="J14" s="6">
        <f>ROUND(ANNUAL_INDEXES_WEIGHTS!E14,1)</f>
        <v>112.3</v>
      </c>
      <c r="K14" s="6">
        <f>ROUND(ANNUAL_INDEXES_WEIGHTS!R14,1)</f>
        <v>103.1</v>
      </c>
      <c r="L14" s="6">
        <f>ROUND(ANNUAL_INDEXES_WEIGHTS!S14,1)</f>
        <v>-4.5</v>
      </c>
      <c r="M14" s="6">
        <f>ROUND(ANNUAL_INDEXES_WEIGHTS!T14,1)</f>
        <v>-3.4</v>
      </c>
      <c r="N14" s="6">
        <f>ROUND(ANNUAL_INDEXES_WEIGHTS!U14,1)</f>
        <v>0.9</v>
      </c>
      <c r="O14" s="6">
        <f>ROUND(ANNUAL_INDEXES_WEIGHTS!V14,1)</f>
        <v>18.600000000000001</v>
      </c>
      <c r="P14" s="6">
        <f>ROUND(ANNUAL_INDEXES_WEIGHTS!W14,1)</f>
        <v>0.2</v>
      </c>
    </row>
    <row r="15" spans="1:16" x14ac:dyDescent="0.2">
      <c r="A15" s="24" t="str">
        <f>YEAR(QUARTERLY_INDEX_GEORGE_TOWN!A15)&amp;":Q"&amp;(MONTH(QUARTERLY_INDEX_GEORGE_TOWN!A15)+2)/3</f>
        <v>2001:Q2</v>
      </c>
      <c r="B15" s="25">
        <f>ROUND(QUARTERLY_INDEX_GEORGE_TOWN!B15,1)</f>
        <v>67.3</v>
      </c>
      <c r="C15" s="25">
        <f>ROUND(QUARTERLY_INDEX_GEORGE_TOWN!C15,1)</f>
        <v>-1.8</v>
      </c>
      <c r="D15" s="25">
        <f>ROUND(QUARTERLY_INDEX_GEORGE_TOWN!D15,1)</f>
        <v>1.5</v>
      </c>
      <c r="F15" s="7">
        <f>YEAR(ANNUAL_INDEXES_WEIGHTS!A15)</f>
        <v>1905</v>
      </c>
      <c r="G15" s="6">
        <f>ROUND(ANNUAL_INDEXES_WEIGHTS!B15,1)</f>
        <v>92.5</v>
      </c>
      <c r="H15" s="6">
        <f>ROUND(ANNUAL_INDEXES_WEIGHTS!C15,1)</f>
        <v>108.1</v>
      </c>
      <c r="I15" s="6">
        <f>ROUND(ANNUAL_INDEXES_WEIGHTS!D15,1)</f>
        <v>102.1</v>
      </c>
      <c r="J15" s="6">
        <f>ROUND(ANNUAL_INDEXES_WEIGHTS!E15,1)</f>
        <v>97.7</v>
      </c>
      <c r="K15" s="6">
        <f>ROUND(ANNUAL_INDEXES_WEIGHTS!R15,1)</f>
        <v>98.4</v>
      </c>
      <c r="L15" s="6">
        <f>ROUND(ANNUAL_INDEXES_WEIGHTS!S15,1)</f>
        <v>-8.4</v>
      </c>
      <c r="M15" s="6">
        <f>ROUND(ANNUAL_INDEXES_WEIGHTS!T15,1)</f>
        <v>-12.4</v>
      </c>
      <c r="N15" s="6">
        <f>ROUND(ANNUAL_INDEXES_WEIGHTS!U15,1)</f>
        <v>3.8</v>
      </c>
      <c r="O15" s="6">
        <f>ROUND(ANNUAL_INDEXES_WEIGHTS!V15,1)</f>
        <v>-13</v>
      </c>
      <c r="P15" s="6">
        <f>ROUND(ANNUAL_INDEXES_WEIGHTS!W15,1)</f>
        <v>-4.5999999999999996</v>
      </c>
    </row>
    <row r="16" spans="1:16" x14ac:dyDescent="0.2">
      <c r="A16" s="24" t="str">
        <f>YEAR(QUARTERLY_INDEX_GEORGE_TOWN!A16)&amp;":Q"&amp;(MONTH(QUARTERLY_INDEX_GEORGE_TOWN!A16)+2)/3</f>
        <v>2001:Q3</v>
      </c>
      <c r="B16" s="25">
        <f>ROUND(QUARTERLY_INDEX_GEORGE_TOWN!B16,1)</f>
        <v>65.900000000000006</v>
      </c>
      <c r="C16" s="25">
        <f>ROUND(QUARTERLY_INDEX_GEORGE_TOWN!C16,1)</f>
        <v>0.9</v>
      </c>
      <c r="D16" s="25">
        <f>ROUND(QUARTERLY_INDEX_GEORGE_TOWN!D16,1)</f>
        <v>-2.1</v>
      </c>
      <c r="F16" s="7">
        <f>YEAR(ANNUAL_INDEXES_WEIGHTS!A16)</f>
        <v>1905</v>
      </c>
      <c r="G16" s="6">
        <f>ROUND(ANNUAL_INDEXES_WEIGHTS!B16,1)</f>
        <v>95.9</v>
      </c>
      <c r="H16" s="6">
        <f>ROUND(ANNUAL_INDEXES_WEIGHTS!C16,1)</f>
        <v>111</v>
      </c>
      <c r="I16" s="6">
        <f>ROUND(ANNUAL_INDEXES_WEIGHTS!D16,1)</f>
        <v>104.1</v>
      </c>
      <c r="J16" s="6">
        <f>ROUND(ANNUAL_INDEXES_WEIGHTS!E16,1)</f>
        <v>96.4</v>
      </c>
      <c r="K16" s="6">
        <f>ROUND(ANNUAL_INDEXES_WEIGHTS!R16,1)</f>
        <v>100.7</v>
      </c>
      <c r="L16" s="6">
        <f>ROUND(ANNUAL_INDEXES_WEIGHTS!S16,1)</f>
        <v>3.7</v>
      </c>
      <c r="M16" s="6">
        <f>ROUND(ANNUAL_INDEXES_WEIGHTS!T16,1)</f>
        <v>2.7</v>
      </c>
      <c r="N16" s="6">
        <f>ROUND(ANNUAL_INDEXES_WEIGHTS!U16,1)</f>
        <v>2</v>
      </c>
      <c r="O16" s="6">
        <f>ROUND(ANNUAL_INDEXES_WEIGHTS!V16,1)</f>
        <v>-1.3</v>
      </c>
      <c r="P16" s="6">
        <f>ROUND(ANNUAL_INDEXES_WEIGHTS!W16,1)</f>
        <v>2.2999999999999998</v>
      </c>
    </row>
    <row r="17" spans="1:16" x14ac:dyDescent="0.2">
      <c r="A17" s="24" t="str">
        <f>YEAR(QUARTERLY_INDEX_GEORGE_TOWN!A17)&amp;":Q"&amp;(MONTH(QUARTERLY_INDEX_GEORGE_TOWN!A17)+2)/3</f>
        <v>2001:Q4</v>
      </c>
      <c r="B17" s="25">
        <f>ROUND(QUARTERLY_INDEX_GEORGE_TOWN!B17,1)</f>
        <v>65.2</v>
      </c>
      <c r="C17" s="25">
        <f>ROUND(QUARTERLY_INDEX_GEORGE_TOWN!C17,1)</f>
        <v>0</v>
      </c>
      <c r="D17" s="25">
        <f>ROUND(QUARTERLY_INDEX_GEORGE_TOWN!D17,1)</f>
        <v>-1.1000000000000001</v>
      </c>
      <c r="F17" s="7">
        <f>YEAR(ANNUAL_INDEXES_WEIGHTS!A17)</f>
        <v>1905</v>
      </c>
      <c r="G17" s="6">
        <f>ROUND(ANNUAL_INDEXES_WEIGHTS!B17,1)</f>
        <v>96.6</v>
      </c>
      <c r="H17" s="6">
        <f>ROUND(ANNUAL_INDEXES_WEIGHTS!C17,1)</f>
        <v>97.1</v>
      </c>
      <c r="I17" s="6">
        <f>ROUND(ANNUAL_INDEXES_WEIGHTS!D17,1)</f>
        <v>96.2</v>
      </c>
      <c r="J17" s="6">
        <f>ROUND(ANNUAL_INDEXES_WEIGHTS!E17,1)</f>
        <v>95.3</v>
      </c>
      <c r="K17" s="6">
        <f>ROUND(ANNUAL_INDEXES_WEIGHTS!R17,1)</f>
        <v>96.1</v>
      </c>
      <c r="L17" s="6">
        <f>ROUND(ANNUAL_INDEXES_WEIGHTS!S17,1)</f>
        <v>0.7</v>
      </c>
      <c r="M17" s="6">
        <f>ROUND(ANNUAL_INDEXES_WEIGHTS!T17,1)</f>
        <v>-12.5</v>
      </c>
      <c r="N17" s="6">
        <f>ROUND(ANNUAL_INDEXES_WEIGHTS!U17,1)</f>
        <v>-7.6</v>
      </c>
      <c r="O17" s="6">
        <f>ROUND(ANNUAL_INDEXES_WEIGHTS!V17,1)</f>
        <v>-1.1000000000000001</v>
      </c>
      <c r="P17" s="6">
        <f>ROUND(ANNUAL_INDEXES_WEIGHTS!W17,1)</f>
        <v>-4.5999999999999996</v>
      </c>
    </row>
    <row r="18" spans="1:16" x14ac:dyDescent="0.2">
      <c r="A18" s="24" t="str">
        <f>YEAR(QUARTERLY_INDEX_GEORGE_TOWN!A18)&amp;":Q"&amp;(MONTH(QUARTERLY_INDEX_GEORGE_TOWN!A18)+2)/3</f>
        <v>2002:Q1</v>
      </c>
      <c r="B18" s="25">
        <f>ROUND(QUARTERLY_INDEX_GEORGE_TOWN!B18,1)</f>
        <v>66.3</v>
      </c>
      <c r="C18" s="25">
        <f>ROUND(QUARTERLY_INDEX_GEORGE_TOWN!C18,1)</f>
        <v>0</v>
      </c>
      <c r="D18" s="25">
        <f>ROUND(QUARTERLY_INDEX_GEORGE_TOWN!D18,1)</f>
        <v>1.7</v>
      </c>
      <c r="F18" s="7">
        <f>YEAR(ANNUAL_INDEXES_WEIGHTS!A18)</f>
        <v>1905</v>
      </c>
      <c r="G18" s="6">
        <f>ROUND(ANNUAL_INDEXES_WEIGHTS!B18,1)</f>
        <v>99.2</v>
      </c>
      <c r="H18" s="6">
        <f>ROUND(ANNUAL_INDEXES_WEIGHTS!C18,1)</f>
        <v>103.1</v>
      </c>
      <c r="I18" s="6">
        <f>ROUND(ANNUAL_INDEXES_WEIGHTS!D18,1)</f>
        <v>95.6</v>
      </c>
      <c r="J18" s="6">
        <f>ROUND(ANNUAL_INDEXES_WEIGHTS!E18,1)</f>
        <v>96.3</v>
      </c>
      <c r="K18" s="6">
        <f>ROUND(ANNUAL_INDEXES_WEIGHTS!R18,1)</f>
        <v>97.2</v>
      </c>
      <c r="L18" s="6">
        <f>ROUND(ANNUAL_INDEXES_WEIGHTS!S18,1)</f>
        <v>2.7</v>
      </c>
      <c r="M18" s="6">
        <f>ROUND(ANNUAL_INDEXES_WEIGHTS!T18,1)</f>
        <v>6.2</v>
      </c>
      <c r="N18" s="6">
        <f>ROUND(ANNUAL_INDEXES_WEIGHTS!U18,1)</f>
        <v>-0.6</v>
      </c>
      <c r="O18" s="6">
        <f>ROUND(ANNUAL_INDEXES_WEIGHTS!V18,1)</f>
        <v>1</v>
      </c>
      <c r="P18" s="6">
        <f>ROUND(ANNUAL_INDEXES_WEIGHTS!W18,1)</f>
        <v>1.1000000000000001</v>
      </c>
    </row>
    <row r="19" spans="1:16" x14ac:dyDescent="0.2">
      <c r="A19" s="24" t="str">
        <f>YEAR(QUARTERLY_INDEX_GEORGE_TOWN!A19)&amp;":Q"&amp;(MONTH(QUARTERLY_INDEX_GEORGE_TOWN!A19)+2)/3</f>
        <v>2002:Q2</v>
      </c>
      <c r="B19" s="25">
        <f>ROUND(QUARTERLY_INDEX_GEORGE_TOWN!B19,1)</f>
        <v>67.599999999999994</v>
      </c>
      <c r="C19" s="25">
        <f>ROUND(QUARTERLY_INDEX_GEORGE_TOWN!C19,1)</f>
        <v>0.4</v>
      </c>
      <c r="D19" s="25">
        <f>ROUND(QUARTERLY_INDEX_GEORGE_TOWN!D19,1)</f>
        <v>2</v>
      </c>
      <c r="F19" s="7">
        <f>YEAR(ANNUAL_INDEXES_WEIGHTS!A19)</f>
        <v>1905</v>
      </c>
      <c r="G19" s="6">
        <f>ROUND(ANNUAL_INDEXES_WEIGHTS!B19,1)</f>
        <v>100</v>
      </c>
      <c r="H19" s="6">
        <f>ROUND(ANNUAL_INDEXES_WEIGHTS!C19,1)</f>
        <v>100</v>
      </c>
      <c r="I19" s="6">
        <f>ROUND(ANNUAL_INDEXES_WEIGHTS!D19,1)</f>
        <v>100</v>
      </c>
      <c r="J19" s="6">
        <f>ROUND(ANNUAL_INDEXES_WEIGHTS!E19,1)</f>
        <v>100</v>
      </c>
      <c r="K19" s="6">
        <f>ROUND(ANNUAL_INDEXES_WEIGHTS!R19,1)</f>
        <v>100</v>
      </c>
      <c r="L19" s="6">
        <f>ROUND(ANNUAL_INDEXES_WEIGHTS!S19,1)</f>
        <v>0.8</v>
      </c>
      <c r="M19" s="6">
        <f>ROUND(ANNUAL_INDEXES_WEIGHTS!T19,1)</f>
        <v>-3</v>
      </c>
      <c r="N19" s="6">
        <f>ROUND(ANNUAL_INDEXES_WEIGHTS!U19,1)</f>
        <v>4.5999999999999996</v>
      </c>
      <c r="O19" s="6">
        <f>ROUND(ANNUAL_INDEXES_WEIGHTS!V19,1)</f>
        <v>3.8</v>
      </c>
      <c r="P19" s="6">
        <f>ROUND(ANNUAL_INDEXES_WEIGHTS!W19,1)</f>
        <v>2.9</v>
      </c>
    </row>
    <row r="20" spans="1:16" x14ac:dyDescent="0.2">
      <c r="A20" s="24" t="str">
        <f>YEAR(QUARTERLY_INDEX_GEORGE_TOWN!A20)&amp;":Q"&amp;(MONTH(QUARTERLY_INDEX_GEORGE_TOWN!A20)+2)/3</f>
        <v>2002:Q3</v>
      </c>
      <c r="B20" s="25">
        <f>ROUND(QUARTERLY_INDEX_GEORGE_TOWN!B20,1)</f>
        <v>68.5</v>
      </c>
      <c r="C20" s="25">
        <f>ROUND(QUARTERLY_INDEX_GEORGE_TOWN!C20,1)</f>
        <v>3.9</v>
      </c>
      <c r="D20" s="25">
        <f>ROUND(QUARTERLY_INDEX_GEORGE_TOWN!D20,1)</f>
        <v>1.3</v>
      </c>
      <c r="F20" s="7">
        <f>YEAR(ANNUAL_INDEXES_WEIGHTS!A20)</f>
        <v>1905</v>
      </c>
      <c r="G20" s="6">
        <f>ROUND(ANNUAL_INDEXES_WEIGHTS!B20,1)</f>
        <v>101.2</v>
      </c>
      <c r="H20" s="6">
        <f>ROUND(ANNUAL_INDEXES_WEIGHTS!C20,1)</f>
        <v>116.7</v>
      </c>
      <c r="I20" s="6">
        <f>ROUND(ANNUAL_INDEXES_WEIGHTS!D20,1)</f>
        <v>111.4</v>
      </c>
      <c r="J20" s="6">
        <f>ROUND(ANNUAL_INDEXES_WEIGHTS!E20,1)</f>
        <v>111.1</v>
      </c>
      <c r="K20" s="6">
        <f>ROUND(ANNUAL_INDEXES_WEIGHTS!R20,1)</f>
        <v>108.3</v>
      </c>
      <c r="L20" s="6">
        <f>ROUND(ANNUAL_INDEXES_WEIGHTS!S20,1)</f>
        <v>1.2</v>
      </c>
      <c r="M20" s="6">
        <f>ROUND(ANNUAL_INDEXES_WEIGHTS!T20,1)</f>
        <v>16.7</v>
      </c>
      <c r="N20" s="6">
        <f>ROUND(ANNUAL_INDEXES_WEIGHTS!U20,1)</f>
        <v>11.4</v>
      </c>
      <c r="O20" s="6">
        <f>ROUND(ANNUAL_INDEXES_WEIGHTS!V20,1)</f>
        <v>11.1</v>
      </c>
      <c r="P20" s="6">
        <f>ROUND(ANNUAL_INDEXES_WEIGHTS!W20,1)</f>
        <v>8.3000000000000007</v>
      </c>
    </row>
    <row r="21" spans="1:16" x14ac:dyDescent="0.2">
      <c r="A21" s="24" t="str">
        <f>YEAR(QUARTERLY_INDEX_GEORGE_TOWN!A21)&amp;":Q"&amp;(MONTH(QUARTERLY_INDEX_GEORGE_TOWN!A21)+2)/3</f>
        <v>2002:Q4</v>
      </c>
      <c r="B21" s="25">
        <f>ROUND(QUARTERLY_INDEX_GEORGE_TOWN!B21,1)</f>
        <v>68.400000000000006</v>
      </c>
      <c r="C21" s="25">
        <f>ROUND(QUARTERLY_INDEX_GEORGE_TOWN!C21,1)</f>
        <v>4.9000000000000004</v>
      </c>
      <c r="D21" s="25">
        <f>ROUND(QUARTERLY_INDEX_GEORGE_TOWN!D21,1)</f>
        <v>-0.1</v>
      </c>
      <c r="F21" s="7">
        <f>YEAR(ANNUAL_INDEXES_WEIGHTS!A21)</f>
        <v>1905</v>
      </c>
      <c r="G21" s="6">
        <f>ROUND(ANNUAL_INDEXES_WEIGHTS!B21,1)</f>
        <v>106.6</v>
      </c>
      <c r="H21" s="6">
        <f>ROUND(ANNUAL_INDEXES_WEIGHTS!C21,1)</f>
        <v>114</v>
      </c>
      <c r="I21" s="6">
        <f>ROUND(ANNUAL_INDEXES_WEIGHTS!D21,1)</f>
        <v>163</v>
      </c>
      <c r="J21" s="6">
        <f>ROUND(ANNUAL_INDEXES_WEIGHTS!E21,1)</f>
        <v>109.8</v>
      </c>
      <c r="K21" s="6">
        <f>ROUND(ANNUAL_INDEXES_WEIGHTS!R21,1)</f>
        <v>135.69999999999999</v>
      </c>
      <c r="L21" s="6">
        <f>ROUND(ANNUAL_INDEXES_WEIGHTS!S21,1)</f>
        <v>5.3</v>
      </c>
      <c r="M21" s="6">
        <f>ROUND(ANNUAL_INDEXES_WEIGHTS!T21,1)</f>
        <v>-2.2999999999999998</v>
      </c>
      <c r="N21" s="6">
        <f>ROUND(ANNUAL_INDEXES_WEIGHTS!U21,1)</f>
        <v>46.3</v>
      </c>
      <c r="O21" s="6">
        <f>ROUND(ANNUAL_INDEXES_WEIGHTS!V21,1)</f>
        <v>-1.2</v>
      </c>
      <c r="P21" s="6">
        <f>ROUND(ANNUAL_INDEXES_WEIGHTS!W21,1)</f>
        <v>25.3</v>
      </c>
    </row>
    <row r="22" spans="1:16" x14ac:dyDescent="0.2">
      <c r="A22" s="24" t="str">
        <f>YEAR(QUARTERLY_INDEX_GEORGE_TOWN!A22)&amp;":Q"&amp;(MONTH(QUARTERLY_INDEX_GEORGE_TOWN!A22)+2)/3</f>
        <v>2003:Q1</v>
      </c>
      <c r="B22" s="25">
        <f>ROUND(QUARTERLY_INDEX_GEORGE_TOWN!B22,1)</f>
        <v>69.3</v>
      </c>
      <c r="C22" s="25">
        <f>ROUND(QUARTERLY_INDEX_GEORGE_TOWN!C22,1)</f>
        <v>4.5</v>
      </c>
      <c r="D22" s="25">
        <f>ROUND(QUARTERLY_INDEX_GEORGE_TOWN!D22,1)</f>
        <v>1.3</v>
      </c>
      <c r="F22" s="7">
        <f>YEAR(ANNUAL_INDEXES_WEIGHTS!A22)</f>
        <v>1905</v>
      </c>
      <c r="G22" s="6">
        <f>ROUND(ANNUAL_INDEXES_WEIGHTS!B22,1)</f>
        <v>125.2</v>
      </c>
      <c r="H22" s="6">
        <f>ROUND(ANNUAL_INDEXES_WEIGHTS!C22,1)</f>
        <v>126.8</v>
      </c>
      <c r="I22" s="6">
        <f>ROUND(ANNUAL_INDEXES_WEIGHTS!D22,1)</f>
        <v>167.8</v>
      </c>
      <c r="J22" s="6">
        <f>ROUND(ANNUAL_INDEXES_WEIGHTS!E22,1)</f>
        <v>125.5</v>
      </c>
      <c r="K22" s="6">
        <f>ROUND(ANNUAL_INDEXES_WEIGHTS!R22,1)</f>
        <v>148.6</v>
      </c>
      <c r="L22" s="6">
        <f>ROUND(ANNUAL_INDEXES_WEIGHTS!S22,1)</f>
        <v>17.399999999999999</v>
      </c>
      <c r="M22" s="6">
        <f>ROUND(ANNUAL_INDEXES_WEIGHTS!T22,1)</f>
        <v>11.2</v>
      </c>
      <c r="N22" s="6">
        <f>ROUND(ANNUAL_INDEXES_WEIGHTS!U22,1)</f>
        <v>2.9</v>
      </c>
      <c r="O22" s="6">
        <f>ROUND(ANNUAL_INDEXES_WEIGHTS!V22,1)</f>
        <v>14.3</v>
      </c>
      <c r="P22" s="6">
        <f>ROUND(ANNUAL_INDEXES_WEIGHTS!W22,1)</f>
        <v>9.5</v>
      </c>
    </row>
    <row r="23" spans="1:16" x14ac:dyDescent="0.2">
      <c r="A23" s="24" t="str">
        <f>YEAR(QUARTERLY_INDEX_GEORGE_TOWN!A23)&amp;":Q"&amp;(MONTH(QUARTERLY_INDEX_GEORGE_TOWN!A23)+2)/3</f>
        <v>2003:Q2</v>
      </c>
      <c r="B23" s="25">
        <f>ROUND(QUARTERLY_INDEX_GEORGE_TOWN!B23,1)</f>
        <v>70.599999999999994</v>
      </c>
      <c r="C23" s="25">
        <f>ROUND(QUARTERLY_INDEX_GEORGE_TOWN!C23,1)</f>
        <v>4.4000000000000004</v>
      </c>
      <c r="D23" s="25">
        <f>ROUND(QUARTERLY_INDEX_GEORGE_TOWN!D23,1)</f>
        <v>1.9</v>
      </c>
      <c r="F23" s="7">
        <f>YEAR(ANNUAL_INDEXES_WEIGHTS!A23)</f>
        <v>1905</v>
      </c>
      <c r="G23" s="6">
        <f>ROUND(ANNUAL_INDEXES_WEIGHTS!B23,1)</f>
        <v>146.6</v>
      </c>
      <c r="H23" s="6">
        <f>ROUND(ANNUAL_INDEXES_WEIGHTS!C23,1)</f>
        <v>142.1</v>
      </c>
      <c r="I23" s="6">
        <f>ROUND(ANNUAL_INDEXES_WEIGHTS!D23,1)</f>
        <v>234.8</v>
      </c>
      <c r="J23" s="6">
        <f>ROUND(ANNUAL_INDEXES_WEIGHTS!E23,1)</f>
        <v>138.1</v>
      </c>
      <c r="K23" s="6">
        <f>ROUND(ANNUAL_INDEXES_WEIGHTS!R23,1)</f>
        <v>188.9</v>
      </c>
      <c r="L23" s="6">
        <f>ROUND(ANNUAL_INDEXES_WEIGHTS!S23,1)</f>
        <v>17.100000000000001</v>
      </c>
      <c r="M23" s="6">
        <f>ROUND(ANNUAL_INDEXES_WEIGHTS!T23,1)</f>
        <v>12.1</v>
      </c>
      <c r="N23" s="6">
        <f>ROUND(ANNUAL_INDEXES_WEIGHTS!U23,1)</f>
        <v>39.9</v>
      </c>
      <c r="O23" s="6">
        <f>ROUND(ANNUAL_INDEXES_WEIGHTS!V23,1)</f>
        <v>10</v>
      </c>
      <c r="P23" s="6">
        <f>ROUND(ANNUAL_INDEXES_WEIGHTS!W23,1)</f>
        <v>27.1</v>
      </c>
    </row>
    <row r="24" spans="1:16" x14ac:dyDescent="0.2">
      <c r="A24" s="24" t="str">
        <f>YEAR(QUARTERLY_INDEX_GEORGE_TOWN!A24)&amp;":Q"&amp;(MONTH(QUARTERLY_INDEX_GEORGE_TOWN!A24)+2)/3</f>
        <v>2003:Q3</v>
      </c>
      <c r="B24" s="25">
        <f>ROUND(QUARTERLY_INDEX_GEORGE_TOWN!B24,1)</f>
        <v>70.400000000000006</v>
      </c>
      <c r="C24" s="25">
        <f>ROUND(QUARTERLY_INDEX_GEORGE_TOWN!C24,1)</f>
        <v>2.8</v>
      </c>
      <c r="D24" s="25">
        <f>ROUND(QUARTERLY_INDEX_GEORGE_TOWN!D24,1)</f>
        <v>-0.3</v>
      </c>
      <c r="F24" s="7">
        <f>YEAR(ANNUAL_INDEXES_WEIGHTS!A24)</f>
        <v>1905</v>
      </c>
      <c r="G24" s="6">
        <f>ROUND(ANNUAL_INDEXES_WEIGHTS!B24,1)</f>
        <v>157</v>
      </c>
      <c r="H24" s="6">
        <f>ROUND(ANNUAL_INDEXES_WEIGHTS!C24,1)</f>
        <v>154</v>
      </c>
      <c r="I24" s="6">
        <f>ROUND(ANNUAL_INDEXES_WEIGHTS!D24,1)</f>
        <v>241.5</v>
      </c>
      <c r="J24" s="6">
        <f>ROUND(ANNUAL_INDEXES_WEIGHTS!E24,1)</f>
        <v>173.9</v>
      </c>
      <c r="K24" s="6">
        <f>ROUND(ANNUAL_INDEXES_WEIGHTS!R24,1)</f>
        <v>201.8</v>
      </c>
      <c r="L24" s="6">
        <f>ROUND(ANNUAL_INDEXES_WEIGHTS!S24,1)</f>
        <v>7.1</v>
      </c>
      <c r="M24" s="6">
        <f>ROUND(ANNUAL_INDEXES_WEIGHTS!T24,1)</f>
        <v>8.4</v>
      </c>
      <c r="N24" s="6">
        <f>ROUND(ANNUAL_INDEXES_WEIGHTS!U24,1)</f>
        <v>2.9</v>
      </c>
      <c r="O24" s="6">
        <f>ROUND(ANNUAL_INDEXES_WEIGHTS!V24,1)</f>
        <v>25.9</v>
      </c>
      <c r="P24" s="6">
        <f>ROUND(ANNUAL_INDEXES_WEIGHTS!W24,1)</f>
        <v>6.8</v>
      </c>
    </row>
    <row r="25" spans="1:16" x14ac:dyDescent="0.2">
      <c r="A25" s="24" t="str">
        <f>YEAR(QUARTERLY_INDEX_GEORGE_TOWN!A25)&amp;":Q"&amp;(MONTH(QUARTERLY_INDEX_GEORGE_TOWN!A25)+2)/3</f>
        <v>2003:Q4</v>
      </c>
      <c r="B25" s="25">
        <f>ROUND(QUARTERLY_INDEX_GEORGE_TOWN!B25,1)</f>
        <v>72.8</v>
      </c>
      <c r="C25" s="25">
        <f>ROUND(QUARTERLY_INDEX_GEORGE_TOWN!C25,1)</f>
        <v>6.4</v>
      </c>
      <c r="D25" s="25">
        <f>ROUND(QUARTERLY_INDEX_GEORGE_TOWN!D25,1)</f>
        <v>3.4</v>
      </c>
      <c r="F25" s="7">
        <f>YEAR(ANNUAL_INDEXES_WEIGHTS!A25)</f>
        <v>1905</v>
      </c>
      <c r="G25" s="6">
        <f>ROUND(ANNUAL_INDEXES_WEIGHTS!B25,1)</f>
        <v>181.2</v>
      </c>
      <c r="H25" s="6">
        <f>ROUND(ANNUAL_INDEXES_WEIGHTS!C25,1)</f>
        <v>165.8</v>
      </c>
      <c r="I25" s="6">
        <f>ROUND(ANNUAL_INDEXES_WEIGHTS!D25,1)</f>
        <v>234.4</v>
      </c>
      <c r="J25" s="6">
        <f>ROUND(ANNUAL_INDEXES_WEIGHTS!E25,1)</f>
        <v>185.1</v>
      </c>
      <c r="K25" s="6">
        <f>ROUND(ANNUAL_INDEXES_WEIGHTS!R25,1)</f>
        <v>212.2</v>
      </c>
      <c r="L25" s="6">
        <f>ROUND(ANNUAL_INDEXES_WEIGHTS!S25,1)</f>
        <v>15.4</v>
      </c>
      <c r="M25" s="6">
        <f>ROUND(ANNUAL_INDEXES_WEIGHTS!T25,1)</f>
        <v>7.7</v>
      </c>
      <c r="N25" s="6">
        <f>ROUND(ANNUAL_INDEXES_WEIGHTS!U25,1)</f>
        <v>-2.9</v>
      </c>
      <c r="O25" s="6">
        <f>ROUND(ANNUAL_INDEXES_WEIGHTS!V25,1)</f>
        <v>6.4</v>
      </c>
      <c r="P25" s="6">
        <f>ROUND(ANNUAL_INDEXES_WEIGHTS!W25,1)</f>
        <v>5.2</v>
      </c>
    </row>
    <row r="26" spans="1:16" x14ac:dyDescent="0.2">
      <c r="A26" s="24" t="str">
        <f>YEAR(QUARTERLY_INDEX_GEORGE_TOWN!A26)&amp;":Q"&amp;(MONTH(QUARTERLY_INDEX_GEORGE_TOWN!A26)+2)/3</f>
        <v>2004:Q1</v>
      </c>
      <c r="B26" s="25">
        <f>ROUND(QUARTERLY_INDEX_GEORGE_TOWN!B26,1)</f>
        <v>74.8</v>
      </c>
      <c r="C26" s="25">
        <f>ROUND(QUARTERLY_INDEX_GEORGE_TOWN!C26,1)</f>
        <v>7.9</v>
      </c>
      <c r="D26" s="25">
        <f>ROUND(QUARTERLY_INDEX_GEORGE_TOWN!D26,1)</f>
        <v>2.7</v>
      </c>
      <c r="F26" s="7">
        <f>YEAR(ANNUAL_INDEXES_WEIGHTS!A26)</f>
        <v>1905</v>
      </c>
      <c r="G26" s="6">
        <f>ROUND(ANNUAL_INDEXES_WEIGHTS!B26,1)</f>
        <v>213.1</v>
      </c>
      <c r="H26" s="6">
        <f>ROUND(ANNUAL_INDEXES_WEIGHTS!C26,1)</f>
        <v>196.6</v>
      </c>
      <c r="I26" s="6">
        <f>ROUND(ANNUAL_INDEXES_WEIGHTS!D26,1)</f>
        <v>293.7</v>
      </c>
      <c r="J26" s="6">
        <f>ROUND(ANNUAL_INDEXES_WEIGHTS!E26,1)</f>
        <v>234.3</v>
      </c>
      <c r="K26" s="6">
        <f>ROUND(ANNUAL_INDEXES_WEIGHTS!R26,1)</f>
        <v>259</v>
      </c>
      <c r="L26" s="6">
        <f>ROUND(ANNUAL_INDEXES_WEIGHTS!S26,1)</f>
        <v>17.600000000000001</v>
      </c>
      <c r="M26" s="6">
        <f>ROUND(ANNUAL_INDEXES_WEIGHTS!T26,1)</f>
        <v>18.600000000000001</v>
      </c>
      <c r="N26" s="6">
        <f>ROUND(ANNUAL_INDEXES_WEIGHTS!U26,1)</f>
        <v>25.3</v>
      </c>
      <c r="O26" s="6">
        <f>ROUND(ANNUAL_INDEXES_WEIGHTS!V26,1)</f>
        <v>26.6</v>
      </c>
      <c r="P26" s="6">
        <f>ROUND(ANNUAL_INDEXES_WEIGHTS!W26,1)</f>
        <v>22.1</v>
      </c>
    </row>
    <row r="27" spans="1:16" x14ac:dyDescent="0.2">
      <c r="A27" s="24" t="str">
        <f>YEAR(QUARTERLY_INDEX_GEORGE_TOWN!A27)&amp;":Q"&amp;(MONTH(QUARTERLY_INDEX_GEORGE_TOWN!A27)+2)/3</f>
        <v>2004:Q2</v>
      </c>
      <c r="B27" s="25">
        <f>ROUND(QUARTERLY_INDEX_GEORGE_TOWN!B27,1)</f>
        <v>76.3</v>
      </c>
      <c r="C27" s="25">
        <f>ROUND(QUARTERLY_INDEX_GEORGE_TOWN!C27,1)</f>
        <v>8.1</v>
      </c>
      <c r="D27" s="25">
        <f>ROUND(QUARTERLY_INDEX_GEORGE_TOWN!D27,1)</f>
        <v>2</v>
      </c>
      <c r="F27" s="7">
        <f>YEAR(ANNUAL_INDEXES_WEIGHTS!A27)</f>
        <v>1905</v>
      </c>
      <c r="G27" s="6">
        <f>ROUND(ANNUAL_INDEXES_WEIGHTS!B27,1)</f>
        <v>238.4</v>
      </c>
      <c r="H27" s="6">
        <f>ROUND(ANNUAL_INDEXES_WEIGHTS!C27,1)</f>
        <v>225</v>
      </c>
      <c r="I27" s="6">
        <f>ROUND(ANNUAL_INDEXES_WEIGHTS!D27,1)</f>
        <v>303.7</v>
      </c>
      <c r="J27" s="6">
        <f>ROUND(ANNUAL_INDEXES_WEIGHTS!E27,1)</f>
        <v>238.8</v>
      </c>
      <c r="K27" s="6">
        <f>ROUND(ANNUAL_INDEXES_WEIGHTS!R27,1)</f>
        <v>277.7</v>
      </c>
      <c r="L27" s="6">
        <f>ROUND(ANNUAL_INDEXES_WEIGHTS!S27,1)</f>
        <v>11.9</v>
      </c>
      <c r="M27" s="6">
        <f>ROUND(ANNUAL_INDEXES_WEIGHTS!T27,1)</f>
        <v>14.4</v>
      </c>
      <c r="N27" s="6">
        <f>ROUND(ANNUAL_INDEXES_WEIGHTS!U27,1)</f>
        <v>3.4</v>
      </c>
      <c r="O27" s="6">
        <f>ROUND(ANNUAL_INDEXES_WEIGHTS!V27,1)</f>
        <v>1.9</v>
      </c>
      <c r="P27" s="6">
        <f>ROUND(ANNUAL_INDEXES_WEIGHTS!W27,1)</f>
        <v>7.2</v>
      </c>
    </row>
    <row r="28" spans="1:16" x14ac:dyDescent="0.2">
      <c r="A28" s="24" t="str">
        <f>YEAR(QUARTERLY_INDEX_GEORGE_TOWN!A28)&amp;":Q"&amp;(MONTH(QUARTERLY_INDEX_GEORGE_TOWN!A28)+2)/3</f>
        <v>2004:Q3</v>
      </c>
      <c r="B28" s="25">
        <f>ROUND(QUARTERLY_INDEX_GEORGE_TOWN!B28,1)</f>
        <v>76.599999999999994</v>
      </c>
      <c r="C28" s="25">
        <f>ROUND(QUARTERLY_INDEX_GEORGE_TOWN!C28,1)</f>
        <v>8.8000000000000007</v>
      </c>
      <c r="D28" s="25">
        <f>ROUND(QUARTERLY_INDEX_GEORGE_TOWN!D28,1)</f>
        <v>0.4</v>
      </c>
      <c r="F28" s="7">
        <f>YEAR(ANNUAL_INDEXES_WEIGHTS!A28)</f>
        <v>1905</v>
      </c>
      <c r="G28" s="6">
        <f>ROUND(ANNUAL_INDEXES_WEIGHTS!B28,1)</f>
        <v>245.2</v>
      </c>
      <c r="H28" s="6">
        <f>ROUND(ANNUAL_INDEXES_WEIGHTS!C28,1)</f>
        <v>218.2</v>
      </c>
      <c r="I28" s="6">
        <f>ROUND(ANNUAL_INDEXES_WEIGHTS!D28,1)</f>
        <v>311.89999999999998</v>
      </c>
      <c r="J28" s="6">
        <f>ROUND(ANNUAL_INDEXES_WEIGHTS!E28,1)</f>
        <v>263.8</v>
      </c>
      <c r="K28" s="6">
        <f>ROUND(ANNUAL_INDEXES_WEIGHTS!R28,1)</f>
        <v>286.7</v>
      </c>
      <c r="L28" s="6">
        <f>ROUND(ANNUAL_INDEXES_WEIGHTS!S28,1)</f>
        <v>2.9</v>
      </c>
      <c r="M28" s="6">
        <f>ROUND(ANNUAL_INDEXES_WEIGHTS!T28,1)</f>
        <v>-3</v>
      </c>
      <c r="N28" s="6">
        <f>ROUND(ANNUAL_INDEXES_WEIGHTS!U28,1)</f>
        <v>2.7</v>
      </c>
      <c r="O28" s="6">
        <f>ROUND(ANNUAL_INDEXES_WEIGHTS!V28,1)</f>
        <v>10.5</v>
      </c>
      <c r="P28" s="6">
        <f>ROUND(ANNUAL_INDEXES_WEIGHTS!W28,1)</f>
        <v>3.2</v>
      </c>
    </row>
    <row r="29" spans="1:16" x14ac:dyDescent="0.2">
      <c r="A29" s="24" t="str">
        <f>YEAR(QUARTERLY_INDEX_GEORGE_TOWN!A29)&amp;":Q"&amp;(MONTH(QUARTERLY_INDEX_GEORGE_TOWN!A29)+2)/3</f>
        <v>2004:Q4</v>
      </c>
      <c r="B29" s="25">
        <f>ROUND(QUARTERLY_INDEX_GEORGE_TOWN!B29,1)</f>
        <v>79.5</v>
      </c>
      <c r="C29" s="25">
        <f>ROUND(QUARTERLY_INDEX_GEORGE_TOWN!C29,1)</f>
        <v>9.1999999999999993</v>
      </c>
      <c r="D29" s="25">
        <f>ROUND(QUARTERLY_INDEX_GEORGE_TOWN!D29,1)</f>
        <v>3.8</v>
      </c>
      <c r="F29" s="7">
        <f>YEAR(ANNUAL_INDEXES_WEIGHTS!A29)</f>
        <v>1905</v>
      </c>
      <c r="G29" s="6">
        <f>ROUND(ANNUAL_INDEXES_WEIGHTS!B29,1)</f>
        <v>248.6</v>
      </c>
      <c r="H29" s="6">
        <f>ROUND(ANNUAL_INDEXES_WEIGHTS!C29,1)</f>
        <v>220.2</v>
      </c>
      <c r="I29" s="6">
        <f>ROUND(ANNUAL_INDEXES_WEIGHTS!D29,1)</f>
        <v>277.7</v>
      </c>
      <c r="J29" s="6">
        <f>ROUND(ANNUAL_INDEXES_WEIGHTS!E29,1)</f>
        <v>295.60000000000002</v>
      </c>
      <c r="K29" s="6">
        <f>ROUND(ANNUAL_INDEXES_WEIGHTS!R29,1)</f>
        <v>282.8</v>
      </c>
      <c r="L29" s="6">
        <f>ROUND(ANNUAL_INDEXES_WEIGHTS!S29,1)</f>
        <v>1.4</v>
      </c>
      <c r="M29" s="6">
        <f>ROUND(ANNUAL_INDEXES_WEIGHTS!T29,1)</f>
        <v>0.9</v>
      </c>
      <c r="N29" s="6">
        <f>ROUND(ANNUAL_INDEXES_WEIGHTS!U29,1)</f>
        <v>-11</v>
      </c>
      <c r="O29" s="6">
        <f>ROUND(ANNUAL_INDEXES_WEIGHTS!V29,1)</f>
        <v>12.1</v>
      </c>
      <c r="P29" s="6">
        <f>ROUND(ANNUAL_INDEXES_WEIGHTS!W29,1)</f>
        <v>-1.4</v>
      </c>
    </row>
    <row r="30" spans="1:16" x14ac:dyDescent="0.2">
      <c r="A30" s="24" t="str">
        <f>YEAR(QUARTERLY_INDEX_GEORGE_TOWN!A30)&amp;":Q"&amp;(MONTH(QUARTERLY_INDEX_GEORGE_TOWN!A30)+2)/3</f>
        <v>2005:Q1</v>
      </c>
      <c r="B30" s="25">
        <f>ROUND(QUARTERLY_INDEX_GEORGE_TOWN!B30,1)</f>
        <v>82.2</v>
      </c>
      <c r="C30" s="25">
        <f>ROUND(QUARTERLY_INDEX_GEORGE_TOWN!C30,1)</f>
        <v>9.9</v>
      </c>
      <c r="D30" s="25">
        <f>ROUND(QUARTERLY_INDEX_GEORGE_TOWN!D30,1)</f>
        <v>3.4</v>
      </c>
      <c r="F30" s="7">
        <f>YEAR(ANNUAL_INDEXES_WEIGHTS!A30)</f>
        <v>1905</v>
      </c>
      <c r="G30" s="6">
        <f>ROUND(ANNUAL_INDEXES_WEIGHTS!B30,1)</f>
        <v>0</v>
      </c>
      <c r="H30" s="6">
        <f>ROUND(ANNUAL_INDEXES_WEIGHTS!C30,1)</f>
        <v>0</v>
      </c>
      <c r="I30" s="6">
        <f>ROUND(ANNUAL_INDEXES_WEIGHTS!D30,1)</f>
        <v>0</v>
      </c>
      <c r="J30" s="6">
        <f>ROUND(ANNUAL_INDEXES_WEIGHTS!E30,1)</f>
        <v>0</v>
      </c>
      <c r="K30" s="6">
        <f>ROUND(ANNUAL_INDEXES_WEIGHTS!R30,1)</f>
        <v>0</v>
      </c>
      <c r="L30" s="6" t="e">
        <f>ROUND(ANNUAL_INDEXES_WEIGHTS!S30,1)</f>
        <v>#N/A</v>
      </c>
      <c r="M30" s="6" t="e">
        <f>ROUND(ANNUAL_INDEXES_WEIGHTS!T30,1)</f>
        <v>#N/A</v>
      </c>
      <c r="N30" s="6" t="e">
        <f>ROUND(ANNUAL_INDEXES_WEIGHTS!U30,1)</f>
        <v>#N/A</v>
      </c>
      <c r="O30" s="6" t="e">
        <f>ROUND(ANNUAL_INDEXES_WEIGHTS!V30,1)</f>
        <v>#N/A</v>
      </c>
      <c r="P30" s="6" t="e">
        <f>ROUND(ANNUAL_INDEXES_WEIGHTS!W30,1)</f>
        <v>#N/A</v>
      </c>
    </row>
    <row r="31" spans="1:16" x14ac:dyDescent="0.2">
      <c r="A31" s="24" t="str">
        <f>YEAR(QUARTERLY_INDEX_GEORGE_TOWN!A31)&amp;":Q"&amp;(MONTH(QUARTERLY_INDEX_GEORGE_TOWN!A31)+2)/3</f>
        <v>2005:Q2</v>
      </c>
      <c r="B31" s="25">
        <f>ROUND(QUARTERLY_INDEX_GEORGE_TOWN!B31,1)</f>
        <v>83.8</v>
      </c>
      <c r="C31" s="25">
        <f>ROUND(QUARTERLY_INDEX_GEORGE_TOWN!C31,1)</f>
        <v>9.8000000000000007</v>
      </c>
      <c r="D31" s="25">
        <f>ROUND(QUARTERLY_INDEX_GEORGE_TOWN!D31,1)</f>
        <v>1.9</v>
      </c>
    </row>
    <row r="32" spans="1:16" x14ac:dyDescent="0.2">
      <c r="A32" s="24" t="str">
        <f>YEAR(QUARTERLY_INDEX_GEORGE_TOWN!A32)&amp;":Q"&amp;(MONTH(QUARTERLY_INDEX_GEORGE_TOWN!A32)+2)/3</f>
        <v>2005:Q3</v>
      </c>
      <c r="B32" s="25">
        <f>ROUND(QUARTERLY_INDEX_GEORGE_TOWN!B32,1)</f>
        <v>84.8</v>
      </c>
      <c r="C32" s="25">
        <f>ROUND(QUARTERLY_INDEX_GEORGE_TOWN!C32,1)</f>
        <v>10.7</v>
      </c>
      <c r="D32" s="25">
        <f>ROUND(QUARTERLY_INDEX_GEORGE_TOWN!D32,1)</f>
        <v>1.2</v>
      </c>
      <c r="F32" s="7" t="s">
        <v>35</v>
      </c>
    </row>
    <row r="33" spans="1:4" x14ac:dyDescent="0.2">
      <c r="A33" s="24" t="str">
        <f>YEAR(QUARTERLY_INDEX_GEORGE_TOWN!A33)&amp;":Q"&amp;(MONTH(QUARTERLY_INDEX_GEORGE_TOWN!A33)+2)/3</f>
        <v>2005:Q4</v>
      </c>
      <c r="B33" s="25">
        <f>ROUND(QUARTERLY_INDEX_GEORGE_TOWN!B33,1)</f>
        <v>86.9</v>
      </c>
      <c r="C33" s="25">
        <f>ROUND(QUARTERLY_INDEX_GEORGE_TOWN!C33,1)</f>
        <v>9.3000000000000007</v>
      </c>
      <c r="D33" s="25">
        <f>ROUND(QUARTERLY_INDEX_GEORGE_TOWN!D33,1)</f>
        <v>2.5</v>
      </c>
    </row>
    <row r="34" spans="1:4" x14ac:dyDescent="0.2">
      <c r="A34" s="24" t="str">
        <f>YEAR(QUARTERLY_INDEX_GEORGE_TOWN!A34)&amp;":Q"&amp;(MONTH(QUARTERLY_INDEX_GEORGE_TOWN!A34)+2)/3</f>
        <v>2006:Q1</v>
      </c>
      <c r="B34" s="25">
        <f>ROUND(QUARTERLY_INDEX_GEORGE_TOWN!B34,1)</f>
        <v>91.3</v>
      </c>
      <c r="C34" s="25">
        <f>ROUND(QUARTERLY_INDEX_GEORGE_TOWN!C34,1)</f>
        <v>11.1</v>
      </c>
      <c r="D34" s="25">
        <f>ROUND(QUARTERLY_INDEX_GEORGE_TOWN!D34,1)</f>
        <v>5.0999999999999996</v>
      </c>
    </row>
    <row r="35" spans="1:4" x14ac:dyDescent="0.2">
      <c r="A35" s="24" t="str">
        <f>YEAR(QUARTERLY_INDEX_GEORGE_TOWN!A35)&amp;":Q"&amp;(MONTH(QUARTERLY_INDEX_GEORGE_TOWN!A35)+2)/3</f>
        <v>2006:Q2</v>
      </c>
      <c r="B35" s="25">
        <f>ROUND(QUARTERLY_INDEX_GEORGE_TOWN!B35,1)</f>
        <v>96.8</v>
      </c>
      <c r="C35" s="25">
        <f>ROUND(QUARTERLY_INDEX_GEORGE_TOWN!C35,1)</f>
        <v>15.5</v>
      </c>
      <c r="D35" s="25">
        <f>ROUND(QUARTERLY_INDEX_GEORGE_TOWN!D35,1)</f>
        <v>6</v>
      </c>
    </row>
    <row r="36" spans="1:4" x14ac:dyDescent="0.2">
      <c r="A36" s="24" t="str">
        <f>YEAR(QUARTERLY_INDEX_GEORGE_TOWN!A36)&amp;":Q"&amp;(MONTH(QUARTERLY_INDEX_GEORGE_TOWN!A36)+2)/3</f>
        <v>2006:Q3</v>
      </c>
      <c r="B36" s="25">
        <f>ROUND(QUARTERLY_INDEX_GEORGE_TOWN!B36,1)</f>
        <v>101.4</v>
      </c>
      <c r="C36" s="25">
        <f>ROUND(QUARTERLY_INDEX_GEORGE_TOWN!C36,1)</f>
        <v>19.600000000000001</v>
      </c>
      <c r="D36" s="25">
        <f>ROUND(QUARTERLY_INDEX_GEORGE_TOWN!D36,1)</f>
        <v>4.8</v>
      </c>
    </row>
    <row r="37" spans="1:4" x14ac:dyDescent="0.2">
      <c r="A37" s="24" t="str">
        <f>YEAR(QUARTERLY_INDEX_GEORGE_TOWN!A37)&amp;":Q"&amp;(MONTH(QUARTERLY_INDEX_GEORGE_TOWN!A37)+2)/3</f>
        <v>2006:Q4</v>
      </c>
      <c r="B37" s="25">
        <f>ROUND(QUARTERLY_INDEX_GEORGE_TOWN!B37,1)</f>
        <v>105.2</v>
      </c>
      <c r="C37" s="25">
        <f>ROUND(QUARTERLY_INDEX_GEORGE_TOWN!C37,1)</f>
        <v>21.1</v>
      </c>
      <c r="D37" s="25">
        <f>ROUND(QUARTERLY_INDEX_GEORGE_TOWN!D37,1)</f>
        <v>3.7</v>
      </c>
    </row>
    <row r="38" spans="1:4" x14ac:dyDescent="0.2">
      <c r="A38" s="24" t="str">
        <f>YEAR(QUARTERLY_INDEX_GEORGE_TOWN!A38)&amp;":Q"&amp;(MONTH(QUARTERLY_INDEX_GEORGE_TOWN!A38)+2)/3</f>
        <v>2007:Q1</v>
      </c>
      <c r="B38" s="25">
        <f>ROUND(QUARTERLY_INDEX_GEORGE_TOWN!B38,1)</f>
        <v>101.9</v>
      </c>
      <c r="C38" s="25">
        <f>ROUND(QUARTERLY_INDEX_GEORGE_TOWN!C38,1)</f>
        <v>11.6</v>
      </c>
      <c r="D38" s="25">
        <f>ROUND(QUARTERLY_INDEX_GEORGE_TOWN!D38,1)</f>
        <v>-3.1</v>
      </c>
    </row>
    <row r="39" spans="1:4" x14ac:dyDescent="0.2">
      <c r="A39" s="24" t="str">
        <f>YEAR(QUARTERLY_INDEX_GEORGE_TOWN!A39)&amp;":Q"&amp;(MONTH(QUARTERLY_INDEX_GEORGE_TOWN!A39)+2)/3</f>
        <v>2007:Q2</v>
      </c>
      <c r="B39" s="25">
        <f>ROUND(QUARTERLY_INDEX_GEORGE_TOWN!B39,1)</f>
        <v>102.1</v>
      </c>
      <c r="C39" s="25">
        <f>ROUND(QUARTERLY_INDEX_GEORGE_TOWN!C39,1)</f>
        <v>5.5</v>
      </c>
      <c r="D39" s="25">
        <f>ROUND(QUARTERLY_INDEX_GEORGE_TOWN!D39,1)</f>
        <v>0.2</v>
      </c>
    </row>
    <row r="40" spans="1:4" x14ac:dyDescent="0.2">
      <c r="A40" s="24" t="str">
        <f>YEAR(QUARTERLY_INDEX_GEORGE_TOWN!A40)&amp;":Q"&amp;(MONTH(QUARTERLY_INDEX_GEORGE_TOWN!A40)+2)/3</f>
        <v>2007:Q3</v>
      </c>
      <c r="B40" s="25">
        <f>ROUND(QUARTERLY_INDEX_GEORGE_TOWN!B40,1)</f>
        <v>101.7</v>
      </c>
      <c r="C40" s="25">
        <f>ROUND(QUARTERLY_INDEX_GEORGE_TOWN!C40,1)</f>
        <v>0.3</v>
      </c>
      <c r="D40" s="25">
        <f>ROUND(QUARTERLY_INDEX_GEORGE_TOWN!D40,1)</f>
        <v>-0.4</v>
      </c>
    </row>
    <row r="41" spans="1:4" x14ac:dyDescent="0.2">
      <c r="A41" s="24" t="str">
        <f>YEAR(QUARTERLY_INDEX_GEORGE_TOWN!A41)&amp;":Q"&amp;(MONTH(QUARTERLY_INDEX_GEORGE_TOWN!A41)+2)/3</f>
        <v>2007:Q4</v>
      </c>
      <c r="B41" s="25">
        <f>ROUND(QUARTERLY_INDEX_GEORGE_TOWN!B41,1)</f>
        <v>102.4</v>
      </c>
      <c r="C41" s="25">
        <f>ROUND(QUARTERLY_INDEX_GEORGE_TOWN!C41,1)</f>
        <v>-2.7</v>
      </c>
      <c r="D41" s="25">
        <f>ROUND(QUARTERLY_INDEX_GEORGE_TOWN!D41,1)</f>
        <v>0.7</v>
      </c>
    </row>
    <row r="42" spans="1:4" x14ac:dyDescent="0.2">
      <c r="A42" s="24" t="str">
        <f>YEAR(QUARTERLY_INDEX_GEORGE_TOWN!A42)&amp;":Q"&amp;(MONTH(QUARTERLY_INDEX_GEORGE_TOWN!A42)+2)/3</f>
        <v>2008:Q1</v>
      </c>
      <c r="B42" s="25">
        <f>ROUND(QUARTERLY_INDEX_GEORGE_TOWN!B42,1)</f>
        <v>101.8</v>
      </c>
      <c r="C42" s="25">
        <f>ROUND(QUARTERLY_INDEX_GEORGE_TOWN!C42,1)</f>
        <v>-0.1</v>
      </c>
      <c r="D42" s="25">
        <f>ROUND(QUARTERLY_INDEX_GEORGE_TOWN!D42,1)</f>
        <v>-0.6</v>
      </c>
    </row>
    <row r="43" spans="1:4" x14ac:dyDescent="0.2">
      <c r="A43" s="24" t="str">
        <f>YEAR(QUARTERLY_INDEX_GEORGE_TOWN!A43)&amp;":Q"&amp;(MONTH(QUARTERLY_INDEX_GEORGE_TOWN!A43)+2)/3</f>
        <v>2008:Q2</v>
      </c>
      <c r="B43" s="25">
        <f>ROUND(QUARTERLY_INDEX_GEORGE_TOWN!B43,1)</f>
        <v>101.6</v>
      </c>
      <c r="C43" s="25">
        <f>ROUND(QUARTERLY_INDEX_GEORGE_TOWN!C43,1)</f>
        <v>-0.5</v>
      </c>
      <c r="D43" s="25">
        <f>ROUND(QUARTERLY_INDEX_GEORGE_TOWN!D43,1)</f>
        <v>-0.2</v>
      </c>
    </row>
    <row r="44" spans="1:4" x14ac:dyDescent="0.2">
      <c r="A44" s="24" t="str">
        <f>YEAR(QUARTERLY_INDEX_GEORGE_TOWN!A44)&amp;":Q"&amp;(MONTH(QUARTERLY_INDEX_GEORGE_TOWN!A44)+2)/3</f>
        <v>2008:Q3</v>
      </c>
      <c r="B44" s="25">
        <f>ROUND(QUARTERLY_INDEX_GEORGE_TOWN!B44,1)</f>
        <v>103.4</v>
      </c>
      <c r="C44" s="25">
        <f>ROUND(QUARTERLY_INDEX_GEORGE_TOWN!C44,1)</f>
        <v>1.7</v>
      </c>
      <c r="D44" s="25">
        <f>ROUND(QUARTERLY_INDEX_GEORGE_TOWN!D44,1)</f>
        <v>1.8</v>
      </c>
    </row>
    <row r="45" spans="1:4" x14ac:dyDescent="0.2">
      <c r="A45" s="24" t="str">
        <f>YEAR(QUARTERLY_INDEX_GEORGE_TOWN!A45)&amp;":Q"&amp;(MONTH(QUARTERLY_INDEX_GEORGE_TOWN!A45)+2)/3</f>
        <v>2008:Q4</v>
      </c>
      <c r="B45" s="25">
        <f>ROUND(QUARTERLY_INDEX_GEORGE_TOWN!B45,1)</f>
        <v>103.6</v>
      </c>
      <c r="C45" s="25">
        <f>ROUND(QUARTERLY_INDEX_GEORGE_TOWN!C45,1)</f>
        <v>1.2</v>
      </c>
      <c r="D45" s="25">
        <f>ROUND(QUARTERLY_INDEX_GEORGE_TOWN!D45,1)</f>
        <v>0.2</v>
      </c>
    </row>
    <row r="46" spans="1:4" x14ac:dyDescent="0.2">
      <c r="A46" s="24" t="str">
        <f>YEAR(QUARTERLY_INDEX_GEORGE_TOWN!A46)&amp;":Q"&amp;(MONTH(QUARTERLY_INDEX_GEORGE_TOWN!A46)+2)/3</f>
        <v>2009:Q1</v>
      </c>
      <c r="B46" s="25">
        <f>ROUND(QUARTERLY_INDEX_GEORGE_TOWN!B46,1)</f>
        <v>102.8</v>
      </c>
      <c r="C46" s="25">
        <f>ROUND(QUARTERLY_INDEX_GEORGE_TOWN!C46,1)</f>
        <v>1</v>
      </c>
      <c r="D46" s="25">
        <f>ROUND(QUARTERLY_INDEX_GEORGE_TOWN!D46,1)</f>
        <v>-0.8</v>
      </c>
    </row>
    <row r="47" spans="1:4" x14ac:dyDescent="0.2">
      <c r="A47" s="24" t="str">
        <f>YEAR(QUARTERLY_INDEX_GEORGE_TOWN!A47)&amp;":Q"&amp;(MONTH(QUARTERLY_INDEX_GEORGE_TOWN!A47)+2)/3</f>
        <v>2009:Q2</v>
      </c>
      <c r="B47" s="25">
        <f>ROUND(QUARTERLY_INDEX_GEORGE_TOWN!B47,1)</f>
        <v>109.9</v>
      </c>
      <c r="C47" s="25">
        <f>ROUND(QUARTERLY_INDEX_GEORGE_TOWN!C47,1)</f>
        <v>8.1999999999999993</v>
      </c>
      <c r="D47" s="25">
        <f>ROUND(QUARTERLY_INDEX_GEORGE_TOWN!D47,1)</f>
        <v>6.9</v>
      </c>
    </row>
    <row r="48" spans="1:4" x14ac:dyDescent="0.2">
      <c r="A48" s="24" t="str">
        <f>YEAR(QUARTERLY_INDEX_GEORGE_TOWN!A48)&amp;":Q"&amp;(MONTH(QUARTERLY_INDEX_GEORGE_TOWN!A48)+2)/3</f>
        <v>2009:Q3</v>
      </c>
      <c r="B48" s="25">
        <f>ROUND(QUARTERLY_INDEX_GEORGE_TOWN!B48,1)</f>
        <v>105.6</v>
      </c>
      <c r="C48" s="25">
        <f>ROUND(QUARTERLY_INDEX_GEORGE_TOWN!C48,1)</f>
        <v>2.1</v>
      </c>
      <c r="D48" s="25">
        <f>ROUND(QUARTERLY_INDEX_GEORGE_TOWN!D48,1)</f>
        <v>-3.9</v>
      </c>
    </row>
    <row r="49" spans="1:4" x14ac:dyDescent="0.2">
      <c r="A49" s="24" t="str">
        <f>YEAR(QUARTERLY_INDEX_GEORGE_TOWN!A49)&amp;":Q"&amp;(MONTH(QUARTERLY_INDEX_GEORGE_TOWN!A49)+2)/3</f>
        <v>2009:Q4</v>
      </c>
      <c r="B49" s="25">
        <f>ROUND(QUARTERLY_INDEX_GEORGE_TOWN!B49,1)</f>
        <v>105.1</v>
      </c>
      <c r="C49" s="25">
        <f>ROUND(QUARTERLY_INDEX_GEORGE_TOWN!C49,1)</f>
        <v>1.4</v>
      </c>
      <c r="D49" s="25">
        <f>ROUND(QUARTERLY_INDEX_GEORGE_TOWN!D49,1)</f>
        <v>-0.5</v>
      </c>
    </row>
    <row r="50" spans="1:4" x14ac:dyDescent="0.2">
      <c r="A50" s="24" t="str">
        <f>YEAR(QUARTERLY_INDEX_GEORGE_TOWN!A50)&amp;":Q"&amp;(MONTH(QUARTERLY_INDEX_GEORGE_TOWN!A50)+2)/3</f>
        <v>2010:Q1</v>
      </c>
      <c r="B50" s="25">
        <f>ROUND(QUARTERLY_INDEX_GEORGE_TOWN!B50,1)</f>
        <v>105.4</v>
      </c>
      <c r="C50" s="25">
        <f>ROUND(QUARTERLY_INDEX_GEORGE_TOWN!C50,1)</f>
        <v>2.5</v>
      </c>
      <c r="D50" s="25">
        <f>ROUND(QUARTERLY_INDEX_GEORGE_TOWN!D50,1)</f>
        <v>0.3</v>
      </c>
    </row>
    <row r="51" spans="1:4" x14ac:dyDescent="0.2">
      <c r="A51" s="24" t="str">
        <f>YEAR(QUARTERLY_INDEX_GEORGE_TOWN!A51)&amp;":Q"&amp;(MONTH(QUARTERLY_INDEX_GEORGE_TOWN!A51)+2)/3</f>
        <v>2010:Q2</v>
      </c>
      <c r="B51" s="25">
        <f>ROUND(QUARTERLY_INDEX_GEORGE_TOWN!B51,1)</f>
        <v>103.1</v>
      </c>
      <c r="C51" s="25">
        <f>ROUND(QUARTERLY_INDEX_GEORGE_TOWN!C51,1)</f>
        <v>-6.2</v>
      </c>
      <c r="D51" s="25">
        <f>ROUND(QUARTERLY_INDEX_GEORGE_TOWN!D51,1)</f>
        <v>-2.2000000000000002</v>
      </c>
    </row>
    <row r="52" spans="1:4" x14ac:dyDescent="0.2">
      <c r="A52" s="24" t="str">
        <f>YEAR(QUARTERLY_INDEX_GEORGE_TOWN!A52)&amp;":Q"&amp;(MONTH(QUARTERLY_INDEX_GEORGE_TOWN!A52)+2)/3</f>
        <v>2010:Q3</v>
      </c>
      <c r="B52" s="25">
        <f>ROUND(QUARTERLY_INDEX_GEORGE_TOWN!B52,1)</f>
        <v>99.7</v>
      </c>
      <c r="C52" s="25">
        <f>ROUND(QUARTERLY_INDEX_GEORGE_TOWN!C52,1)</f>
        <v>-5.6</v>
      </c>
      <c r="D52" s="25">
        <f>ROUND(QUARTERLY_INDEX_GEORGE_TOWN!D52,1)</f>
        <v>-3.3</v>
      </c>
    </row>
    <row r="53" spans="1:4" x14ac:dyDescent="0.2">
      <c r="A53" s="24" t="str">
        <f>YEAR(QUARTERLY_INDEX_GEORGE_TOWN!A53)&amp;":Q"&amp;(MONTH(QUARTERLY_INDEX_GEORGE_TOWN!A53)+2)/3</f>
        <v>2010:Q4</v>
      </c>
      <c r="B53" s="25">
        <f>ROUND(QUARTERLY_INDEX_GEORGE_TOWN!B53,1)</f>
        <v>95.8</v>
      </c>
      <c r="C53" s="25">
        <f>ROUND(QUARTERLY_INDEX_GEORGE_TOWN!C53,1)</f>
        <v>-8.8000000000000007</v>
      </c>
      <c r="D53" s="25">
        <f>ROUND(QUARTERLY_INDEX_GEORGE_TOWN!D53,1)</f>
        <v>-3.9</v>
      </c>
    </row>
    <row r="54" spans="1:4" x14ac:dyDescent="0.2">
      <c r="A54" s="24" t="str">
        <f>YEAR(QUARTERLY_INDEX_GEORGE_TOWN!A54)&amp;":Q"&amp;(MONTH(QUARTERLY_INDEX_GEORGE_TOWN!A54)+2)/3</f>
        <v>2011:Q1</v>
      </c>
      <c r="B54" s="25">
        <f>ROUND(QUARTERLY_INDEX_GEORGE_TOWN!B54,1)</f>
        <v>93.1</v>
      </c>
      <c r="C54" s="25">
        <f>ROUND(QUARTERLY_INDEX_GEORGE_TOWN!C54,1)</f>
        <v>-11.7</v>
      </c>
      <c r="D54" s="25">
        <f>ROUND(QUARTERLY_INDEX_GEORGE_TOWN!D54,1)</f>
        <v>-2.8</v>
      </c>
    </row>
    <row r="55" spans="1:4" x14ac:dyDescent="0.2">
      <c r="A55" s="24" t="str">
        <f>YEAR(QUARTERLY_INDEX_GEORGE_TOWN!A55)&amp;":Q"&amp;(MONTH(QUARTERLY_INDEX_GEORGE_TOWN!A55)+2)/3</f>
        <v>2011:Q2</v>
      </c>
      <c r="B55" s="25">
        <f>ROUND(QUARTERLY_INDEX_GEORGE_TOWN!B55,1)</f>
        <v>91.9</v>
      </c>
      <c r="C55" s="25">
        <f>ROUND(QUARTERLY_INDEX_GEORGE_TOWN!C55,1)</f>
        <v>-10.9</v>
      </c>
      <c r="D55" s="25">
        <f>ROUND(QUARTERLY_INDEX_GEORGE_TOWN!D55,1)</f>
        <v>-1.3</v>
      </c>
    </row>
    <row r="56" spans="1:4" x14ac:dyDescent="0.2">
      <c r="A56" s="24" t="str">
        <f>YEAR(QUARTERLY_INDEX_GEORGE_TOWN!A56)&amp;":Q"&amp;(MONTH(QUARTERLY_INDEX_GEORGE_TOWN!A56)+2)/3</f>
        <v>2011:Q3</v>
      </c>
      <c r="B56" s="25">
        <f>ROUND(QUARTERLY_INDEX_GEORGE_TOWN!B56,1)</f>
        <v>92.6</v>
      </c>
      <c r="C56" s="25">
        <f>ROUND(QUARTERLY_INDEX_GEORGE_TOWN!C56,1)</f>
        <v>-7.1</v>
      </c>
      <c r="D56" s="25">
        <f>ROUND(QUARTERLY_INDEX_GEORGE_TOWN!D56,1)</f>
        <v>0.8</v>
      </c>
    </row>
    <row r="57" spans="1:4" x14ac:dyDescent="0.2">
      <c r="A57" s="24" t="str">
        <f>YEAR(QUARTERLY_INDEX_GEORGE_TOWN!A57)&amp;":Q"&amp;(MONTH(QUARTERLY_INDEX_GEORGE_TOWN!A57)+2)/3</f>
        <v>2011:Q4</v>
      </c>
      <c r="B57" s="25">
        <f>ROUND(QUARTERLY_INDEX_GEORGE_TOWN!B57,1)</f>
        <v>92.2</v>
      </c>
      <c r="C57" s="25">
        <f>ROUND(QUARTERLY_INDEX_GEORGE_TOWN!C57,1)</f>
        <v>-3.8</v>
      </c>
      <c r="D57" s="25">
        <f>ROUND(QUARTERLY_INDEX_GEORGE_TOWN!D57,1)</f>
        <v>-0.4</v>
      </c>
    </row>
    <row r="58" spans="1:4" x14ac:dyDescent="0.2">
      <c r="A58" s="24" t="str">
        <f>YEAR(QUARTERLY_INDEX_GEORGE_TOWN!A58)&amp;":Q"&amp;(MONTH(QUARTERLY_INDEX_GEORGE_TOWN!A58)+2)/3</f>
        <v>2012:Q1</v>
      </c>
      <c r="B58" s="25">
        <f>ROUND(QUARTERLY_INDEX_GEORGE_TOWN!B58,1)</f>
        <v>94.2</v>
      </c>
      <c r="C58" s="25">
        <f>ROUND(QUARTERLY_INDEX_GEORGE_TOWN!C58,1)</f>
        <v>1.2</v>
      </c>
      <c r="D58" s="25">
        <f>ROUND(QUARTERLY_INDEX_GEORGE_TOWN!D58,1)</f>
        <v>2.2000000000000002</v>
      </c>
    </row>
    <row r="59" spans="1:4" x14ac:dyDescent="0.2">
      <c r="A59" s="24" t="str">
        <f>YEAR(QUARTERLY_INDEX_GEORGE_TOWN!A59)&amp;":Q"&amp;(MONTH(QUARTERLY_INDEX_GEORGE_TOWN!A59)+2)/3</f>
        <v>2012:Q2</v>
      </c>
      <c r="B59" s="25">
        <f>ROUND(QUARTERLY_INDEX_GEORGE_TOWN!B59,1)</f>
        <v>96.2</v>
      </c>
      <c r="C59" s="25">
        <f>ROUND(QUARTERLY_INDEX_GEORGE_TOWN!C59,1)</f>
        <v>4.7</v>
      </c>
      <c r="D59" s="25">
        <f>ROUND(QUARTERLY_INDEX_GEORGE_TOWN!D59,1)</f>
        <v>2.1</v>
      </c>
    </row>
    <row r="60" spans="1:4" x14ac:dyDescent="0.2">
      <c r="A60" s="24" t="str">
        <f>YEAR(QUARTERLY_INDEX_GEORGE_TOWN!A60)&amp;":Q"&amp;(MONTH(QUARTERLY_INDEX_GEORGE_TOWN!A60)+2)/3</f>
        <v>2012:Q3</v>
      </c>
      <c r="B60" s="25">
        <f>ROUND(QUARTERLY_INDEX_GEORGE_TOWN!B60,1)</f>
        <v>97.9</v>
      </c>
      <c r="C60" s="25">
        <f>ROUND(QUARTERLY_INDEX_GEORGE_TOWN!C60,1)</f>
        <v>5.7</v>
      </c>
      <c r="D60" s="25">
        <f>ROUND(QUARTERLY_INDEX_GEORGE_TOWN!D60,1)</f>
        <v>1.8</v>
      </c>
    </row>
    <row r="61" spans="1:4" x14ac:dyDescent="0.2">
      <c r="A61" s="24" t="str">
        <f>YEAR(QUARTERLY_INDEX_GEORGE_TOWN!A61)&amp;":Q"&amp;(MONTH(QUARTERLY_INDEX_GEORGE_TOWN!A61)+2)/3</f>
        <v>2012:Q4</v>
      </c>
      <c r="B61" s="25">
        <f>ROUND(QUARTERLY_INDEX_GEORGE_TOWN!B61,1)</f>
        <v>95.3</v>
      </c>
      <c r="C61" s="25">
        <f>ROUND(QUARTERLY_INDEX_GEORGE_TOWN!C61,1)</f>
        <v>3.4</v>
      </c>
      <c r="D61" s="25">
        <f>ROUND(QUARTERLY_INDEX_GEORGE_TOWN!D61,1)</f>
        <v>-2.7</v>
      </c>
    </row>
    <row r="62" spans="1:4" x14ac:dyDescent="0.2">
      <c r="A62" s="24" t="str">
        <f>YEAR(QUARTERLY_INDEX_GEORGE_TOWN!A62)&amp;":Q"&amp;(MONTH(QUARTERLY_INDEX_GEORGE_TOWN!A62)+2)/3</f>
        <v>2013:Q1</v>
      </c>
      <c r="B62" s="25">
        <f>ROUND(QUARTERLY_INDEX_GEORGE_TOWN!B62,1)</f>
        <v>97</v>
      </c>
      <c r="C62" s="25">
        <f>ROUND(QUARTERLY_INDEX_GEORGE_TOWN!C62,1)</f>
        <v>3</v>
      </c>
      <c r="D62" s="25">
        <f>ROUND(QUARTERLY_INDEX_GEORGE_TOWN!D62,1)</f>
        <v>1.8</v>
      </c>
    </row>
    <row r="63" spans="1:4" x14ac:dyDescent="0.2">
      <c r="A63" s="24" t="str">
        <f>YEAR(QUARTERLY_INDEX_GEORGE_TOWN!A63)&amp;":Q"&amp;(MONTH(QUARTERLY_INDEX_GEORGE_TOWN!A63)+2)/3</f>
        <v>2013:Q2</v>
      </c>
      <c r="B63" s="25">
        <f>ROUND(QUARTERLY_INDEX_GEORGE_TOWN!B63,1)</f>
        <v>96.7</v>
      </c>
      <c r="C63" s="25">
        <f>ROUND(QUARTERLY_INDEX_GEORGE_TOWN!C63,1)</f>
        <v>0.5</v>
      </c>
      <c r="D63" s="25">
        <f>ROUND(QUARTERLY_INDEX_GEORGE_TOWN!D63,1)</f>
        <v>-0.3</v>
      </c>
    </row>
    <row r="64" spans="1:4" x14ac:dyDescent="0.2">
      <c r="A64" s="24" t="str">
        <f>YEAR(QUARTERLY_INDEX_GEORGE_TOWN!A64)&amp;":Q"&amp;(MONTH(QUARTERLY_INDEX_GEORGE_TOWN!A64)+2)/3</f>
        <v>2013:Q3</v>
      </c>
      <c r="B64" s="25">
        <f>ROUND(QUARTERLY_INDEX_GEORGE_TOWN!B64,1)</f>
        <v>96</v>
      </c>
      <c r="C64" s="25">
        <f>ROUND(QUARTERLY_INDEX_GEORGE_TOWN!C64,1)</f>
        <v>-1.9</v>
      </c>
      <c r="D64" s="25">
        <f>ROUND(QUARTERLY_INDEX_GEORGE_TOWN!D64,1)</f>
        <v>-0.7</v>
      </c>
    </row>
    <row r="65" spans="1:4" x14ac:dyDescent="0.2">
      <c r="A65" s="24" t="str">
        <f>YEAR(QUARTERLY_INDEX_GEORGE_TOWN!A65)&amp;":Q"&amp;(MONTH(QUARTERLY_INDEX_GEORGE_TOWN!A65)+2)/3</f>
        <v>2013:Q4</v>
      </c>
      <c r="B65" s="25">
        <f>ROUND(QUARTERLY_INDEX_GEORGE_TOWN!B65,1)</f>
        <v>96.6</v>
      </c>
      <c r="C65" s="25">
        <f>ROUND(QUARTERLY_INDEX_GEORGE_TOWN!C65,1)</f>
        <v>1.4</v>
      </c>
      <c r="D65" s="25">
        <f>ROUND(QUARTERLY_INDEX_GEORGE_TOWN!D65,1)</f>
        <v>0.6</v>
      </c>
    </row>
    <row r="66" spans="1:4" x14ac:dyDescent="0.2">
      <c r="A66" s="24" t="str">
        <f>YEAR(QUARTERLY_INDEX_GEORGE_TOWN!A66)&amp;":Q"&amp;(MONTH(QUARTERLY_INDEX_GEORGE_TOWN!A66)+2)/3</f>
        <v>2014:Q1</v>
      </c>
      <c r="B66" s="25">
        <f>ROUND(QUARTERLY_INDEX_GEORGE_TOWN!B66,1)</f>
        <v>97.4</v>
      </c>
      <c r="C66" s="25">
        <f>ROUND(QUARTERLY_INDEX_GEORGE_TOWN!C66,1)</f>
        <v>0.4</v>
      </c>
      <c r="D66" s="25">
        <f>ROUND(QUARTERLY_INDEX_GEORGE_TOWN!D66,1)</f>
        <v>0.8</v>
      </c>
    </row>
    <row r="67" spans="1:4" x14ac:dyDescent="0.2">
      <c r="A67" s="24" t="str">
        <f>YEAR(QUARTERLY_INDEX_GEORGE_TOWN!A67)&amp;":Q"&amp;(MONTH(QUARTERLY_INDEX_GEORGE_TOWN!A67)+2)/3</f>
        <v>2014:Q2</v>
      </c>
      <c r="B67" s="25">
        <f>ROUND(QUARTERLY_INDEX_GEORGE_TOWN!B67,1)</f>
        <v>98.4</v>
      </c>
      <c r="C67" s="25">
        <f>ROUND(QUARTERLY_INDEX_GEORGE_TOWN!C67,1)</f>
        <v>1.8</v>
      </c>
      <c r="D67" s="25">
        <f>ROUND(QUARTERLY_INDEX_GEORGE_TOWN!D67,1)</f>
        <v>1</v>
      </c>
    </row>
    <row r="68" spans="1:4" x14ac:dyDescent="0.2">
      <c r="A68" s="24" t="str">
        <f>YEAR(QUARTERLY_INDEX_GEORGE_TOWN!A68)&amp;":Q"&amp;(MONTH(QUARTERLY_INDEX_GEORGE_TOWN!A68)+2)/3</f>
        <v>2014:Q3</v>
      </c>
      <c r="B68" s="25">
        <f>ROUND(QUARTERLY_INDEX_GEORGE_TOWN!B68,1)</f>
        <v>100.4</v>
      </c>
      <c r="C68" s="25">
        <f>ROUND(QUARTERLY_INDEX_GEORGE_TOWN!C68,1)</f>
        <v>4.5999999999999996</v>
      </c>
      <c r="D68" s="25">
        <f>ROUND(QUARTERLY_INDEX_GEORGE_TOWN!D68,1)</f>
        <v>2</v>
      </c>
    </row>
    <row r="69" spans="1:4" x14ac:dyDescent="0.2">
      <c r="A69" s="24" t="str">
        <f>YEAR(QUARTERLY_INDEX_GEORGE_TOWN!A69)&amp;":Q"&amp;(MONTH(QUARTERLY_INDEX_GEORGE_TOWN!A69)+2)/3</f>
        <v>2014:Q4</v>
      </c>
      <c r="B69" s="25">
        <f>ROUND(QUARTERLY_INDEX_GEORGE_TOWN!B69,1)</f>
        <v>100.7</v>
      </c>
      <c r="C69" s="25">
        <f>ROUND(QUARTERLY_INDEX_GEORGE_TOWN!C69,1)</f>
        <v>4.2</v>
      </c>
      <c r="D69" s="25">
        <f>ROUND(QUARTERLY_INDEX_GEORGE_TOWN!D69,1)</f>
        <v>0.3</v>
      </c>
    </row>
    <row r="70" spans="1:4" x14ac:dyDescent="0.2">
      <c r="A70" s="24" t="str">
        <f>YEAR(QUARTERLY_INDEX_GEORGE_TOWN!A70)&amp;":Q"&amp;(MONTH(QUARTERLY_INDEX_GEORGE_TOWN!A70)+2)/3</f>
        <v>2015:Q1</v>
      </c>
      <c r="B70" s="25">
        <f>ROUND(QUARTERLY_INDEX_GEORGE_TOWN!B70,1)</f>
        <v>100.8</v>
      </c>
      <c r="C70" s="25">
        <f>ROUND(QUARTERLY_INDEX_GEORGE_TOWN!C70,1)</f>
        <v>3.5</v>
      </c>
      <c r="D70" s="25">
        <f>ROUND(QUARTERLY_INDEX_GEORGE_TOWN!D70,1)</f>
        <v>0.1</v>
      </c>
    </row>
    <row r="71" spans="1:4" x14ac:dyDescent="0.2">
      <c r="A71" s="24" t="str">
        <f>YEAR(QUARTERLY_INDEX_GEORGE_TOWN!A71)&amp;":Q"&amp;(MONTH(QUARTERLY_INDEX_GEORGE_TOWN!A71)+2)/3</f>
        <v>2015:Q2</v>
      </c>
      <c r="B71" s="25">
        <f>ROUND(QUARTERLY_INDEX_GEORGE_TOWN!B71,1)</f>
        <v>101.2</v>
      </c>
      <c r="C71" s="25">
        <f>ROUND(QUARTERLY_INDEX_GEORGE_TOWN!C71,1)</f>
        <v>2.8</v>
      </c>
      <c r="D71" s="25">
        <f>ROUND(QUARTERLY_INDEX_GEORGE_TOWN!D71,1)</f>
        <v>0.4</v>
      </c>
    </row>
    <row r="72" spans="1:4" x14ac:dyDescent="0.2">
      <c r="A72" s="24" t="str">
        <f>YEAR(QUARTERLY_INDEX_GEORGE_TOWN!A72)&amp;":Q"&amp;(MONTH(QUARTERLY_INDEX_GEORGE_TOWN!A72)+2)/3</f>
        <v>2015:Q3</v>
      </c>
      <c r="B72" s="25">
        <f>ROUND(QUARTERLY_INDEX_GEORGE_TOWN!B72,1)</f>
        <v>99.9</v>
      </c>
      <c r="C72" s="25">
        <f>ROUND(QUARTERLY_INDEX_GEORGE_TOWN!C72,1)</f>
        <v>-0.5</v>
      </c>
      <c r="D72" s="25">
        <f>ROUND(QUARTERLY_INDEX_GEORGE_TOWN!D72,1)</f>
        <v>-1.3</v>
      </c>
    </row>
    <row r="73" spans="1:4" x14ac:dyDescent="0.2">
      <c r="A73" s="24" t="str">
        <f>YEAR(QUARTERLY_INDEX_GEORGE_TOWN!A73)&amp;":Q"&amp;(MONTH(QUARTERLY_INDEX_GEORGE_TOWN!A73)+2)/3</f>
        <v>2015:Q4</v>
      </c>
      <c r="B73" s="25">
        <f>ROUND(QUARTERLY_INDEX_GEORGE_TOWN!B73,1)</f>
        <v>98.1</v>
      </c>
      <c r="C73" s="25">
        <f>ROUND(QUARTERLY_INDEX_GEORGE_TOWN!C73,1)</f>
        <v>-2.6</v>
      </c>
      <c r="D73" s="25">
        <f>ROUND(QUARTERLY_INDEX_GEORGE_TOWN!D73,1)</f>
        <v>-1.8</v>
      </c>
    </row>
    <row r="74" spans="1:4" x14ac:dyDescent="0.2">
      <c r="A74" s="24" t="str">
        <f>YEAR(QUARTERLY_INDEX_GEORGE_TOWN!A74)&amp;":Q"&amp;(MONTH(QUARTERLY_INDEX_GEORGE_TOWN!A74)+2)/3</f>
        <v>2016:Q1</v>
      </c>
      <c r="B74" s="25">
        <f>ROUND(QUARTERLY_INDEX_GEORGE_TOWN!B74,1)</f>
        <v>100.6</v>
      </c>
      <c r="C74" s="25">
        <f>ROUND(QUARTERLY_INDEX_GEORGE_TOWN!C74,1)</f>
        <v>-0.2</v>
      </c>
      <c r="D74" s="25">
        <f>ROUND(QUARTERLY_INDEX_GEORGE_TOWN!D74,1)</f>
        <v>2.5</v>
      </c>
    </row>
    <row r="75" spans="1:4" x14ac:dyDescent="0.2">
      <c r="A75" s="24" t="str">
        <f>YEAR(QUARTERLY_INDEX_GEORGE_TOWN!A75)&amp;":Q"&amp;(MONTH(QUARTERLY_INDEX_GEORGE_TOWN!A75)+2)/3</f>
        <v>2016:Q2</v>
      </c>
      <c r="B75" s="25">
        <f>ROUND(QUARTERLY_INDEX_GEORGE_TOWN!B75,1)</f>
        <v>101.3</v>
      </c>
      <c r="C75" s="25">
        <f>ROUND(QUARTERLY_INDEX_GEORGE_TOWN!C75,1)</f>
        <v>0.1</v>
      </c>
      <c r="D75" s="25">
        <f>ROUND(QUARTERLY_INDEX_GEORGE_TOWN!D75,1)</f>
        <v>0.7</v>
      </c>
    </row>
    <row r="76" spans="1:4" x14ac:dyDescent="0.2">
      <c r="A76" s="24" t="str">
        <f>YEAR(QUARTERLY_INDEX_GEORGE_TOWN!A76)&amp;":Q"&amp;(MONTH(QUARTERLY_INDEX_GEORGE_TOWN!A76)+2)/3</f>
        <v>2016:Q3</v>
      </c>
      <c r="B76" s="25">
        <f>ROUND(QUARTERLY_INDEX_GEORGE_TOWN!B76,1)</f>
        <v>101.7</v>
      </c>
      <c r="C76" s="25">
        <f>ROUND(QUARTERLY_INDEX_GEORGE_TOWN!C76,1)</f>
        <v>1.8</v>
      </c>
      <c r="D76" s="25">
        <f>ROUND(QUARTERLY_INDEX_GEORGE_TOWN!D76,1)</f>
        <v>0.4</v>
      </c>
    </row>
    <row r="77" spans="1:4" x14ac:dyDescent="0.2">
      <c r="A77" s="24" t="str">
        <f>YEAR(QUARTERLY_INDEX_GEORGE_TOWN!A77)&amp;":Q"&amp;(MONTH(QUARTERLY_INDEX_GEORGE_TOWN!A77)+2)/3</f>
        <v>2016:Q4</v>
      </c>
      <c r="B77" s="25">
        <f>ROUND(QUARTERLY_INDEX_GEORGE_TOWN!B77,1)</f>
        <v>101.1</v>
      </c>
      <c r="C77" s="25">
        <f>ROUND(QUARTERLY_INDEX_GEORGE_TOWN!C77,1)</f>
        <v>3.1</v>
      </c>
      <c r="D77" s="25">
        <f>ROUND(QUARTERLY_INDEX_GEORGE_TOWN!D77,1)</f>
        <v>-0.6</v>
      </c>
    </row>
    <row r="78" spans="1:4" x14ac:dyDescent="0.2">
      <c r="A78" s="24" t="str">
        <f>YEAR(QUARTERLY_INDEX_GEORGE_TOWN!A78)&amp;":Q"&amp;(MONTH(QUARTERLY_INDEX_GEORGE_TOWN!A78)+2)/3</f>
        <v>2017:Q1</v>
      </c>
      <c r="B78" s="25">
        <f>ROUND(QUARTERLY_INDEX_GEORGE_TOWN!B78,1)</f>
        <v>104.2</v>
      </c>
      <c r="C78" s="25">
        <f>ROUND(QUARTERLY_INDEX_GEORGE_TOWN!C78,1)</f>
        <v>3.6</v>
      </c>
      <c r="D78" s="25">
        <f>ROUND(QUARTERLY_INDEX_GEORGE_TOWN!D78,1)</f>
        <v>3.1</v>
      </c>
    </row>
    <row r="79" spans="1:4" x14ac:dyDescent="0.2">
      <c r="A79" s="24" t="str">
        <f>YEAR(QUARTERLY_INDEX_GEORGE_TOWN!A79)&amp;":Q"&amp;(MONTH(QUARTERLY_INDEX_GEORGE_TOWN!A79)+2)/3</f>
        <v>2017:Q2</v>
      </c>
      <c r="B79" s="25">
        <f>ROUND(QUARTERLY_INDEX_GEORGE_TOWN!B79,1)</f>
        <v>104.7</v>
      </c>
      <c r="C79" s="25">
        <f>ROUND(QUARTERLY_INDEX_GEORGE_TOWN!C79,1)</f>
        <v>3.4</v>
      </c>
      <c r="D79" s="25">
        <f>ROUND(QUARTERLY_INDEX_GEORGE_TOWN!D79,1)</f>
        <v>0.5</v>
      </c>
    </row>
    <row r="80" spans="1:4" x14ac:dyDescent="0.2">
      <c r="A80" s="24" t="str">
        <f>YEAR(QUARTERLY_INDEX_GEORGE_TOWN!A80)&amp;":Q"&amp;(MONTH(QUARTERLY_INDEX_GEORGE_TOWN!A80)+2)/3</f>
        <v>2017:Q3</v>
      </c>
      <c r="B80" s="25">
        <f>ROUND(QUARTERLY_INDEX_GEORGE_TOWN!B80,1)</f>
        <v>107.1</v>
      </c>
      <c r="C80" s="25">
        <f>ROUND(QUARTERLY_INDEX_GEORGE_TOWN!C80,1)</f>
        <v>5.3</v>
      </c>
      <c r="D80" s="25">
        <f>ROUND(QUARTERLY_INDEX_GEORGE_TOWN!D80,1)</f>
        <v>2.2999999999999998</v>
      </c>
    </row>
    <row r="81" spans="1:4" x14ac:dyDescent="0.2">
      <c r="A81" s="24" t="str">
        <f>YEAR(QUARTERLY_INDEX_GEORGE_TOWN!A81)&amp;":Q"&amp;(MONTH(QUARTERLY_INDEX_GEORGE_TOWN!A81)+2)/3</f>
        <v>2017:Q4</v>
      </c>
      <c r="B81" s="25">
        <f>ROUND(QUARTERLY_INDEX_GEORGE_TOWN!B81,1)</f>
        <v>110.6</v>
      </c>
      <c r="C81" s="25">
        <f>ROUND(QUARTERLY_INDEX_GEORGE_TOWN!C81,1)</f>
        <v>9.4</v>
      </c>
      <c r="D81" s="25">
        <f>ROUND(QUARTERLY_INDEX_GEORGE_TOWN!D81,1)</f>
        <v>3.3</v>
      </c>
    </row>
    <row r="82" spans="1:4" x14ac:dyDescent="0.2">
      <c r="A82" s="24" t="str">
        <f>YEAR(QUARTERLY_INDEX_GEORGE_TOWN!A82)&amp;":Q"&amp;(MONTH(QUARTERLY_INDEX_GEORGE_TOWN!A82)+2)/3</f>
        <v>2018:Q1</v>
      </c>
      <c r="B82" s="25">
        <f>ROUND(QUARTERLY_INDEX_GEORGE_TOWN!B82,1)</f>
        <v>115</v>
      </c>
      <c r="C82" s="25">
        <f>ROUND(QUARTERLY_INDEX_GEORGE_TOWN!C82,1)</f>
        <v>10.4</v>
      </c>
      <c r="D82" s="25">
        <f>ROUND(QUARTERLY_INDEX_GEORGE_TOWN!D82,1)</f>
        <v>4</v>
      </c>
    </row>
    <row r="83" spans="1:4" x14ac:dyDescent="0.2">
      <c r="A83" s="24" t="str">
        <f>YEAR(QUARTERLY_INDEX_GEORGE_TOWN!A83)&amp;":Q"&amp;(MONTH(QUARTERLY_INDEX_GEORGE_TOWN!A83)+2)/3</f>
        <v>2018:Q2</v>
      </c>
      <c r="B83" s="25">
        <f>ROUND(QUARTERLY_INDEX_GEORGE_TOWN!B83,1)</f>
        <v>121.3</v>
      </c>
      <c r="C83" s="25">
        <f>ROUND(QUARTERLY_INDEX_GEORGE_TOWN!C83,1)</f>
        <v>15.9</v>
      </c>
      <c r="D83" s="25">
        <f>ROUND(QUARTERLY_INDEX_GEORGE_TOWN!D83,1)</f>
        <v>5.5</v>
      </c>
    </row>
    <row r="84" spans="1:4" x14ac:dyDescent="0.2">
      <c r="A84" s="24" t="str">
        <f>YEAR(QUARTERLY_INDEX_GEORGE_TOWN!A84)&amp;":Q"&amp;(MONTH(QUARTERLY_INDEX_GEORGE_TOWN!A84)+2)/3</f>
        <v>2018:Q3</v>
      </c>
      <c r="B84" s="25">
        <f>ROUND(QUARTERLY_INDEX_GEORGE_TOWN!B84,1)</f>
        <v>129</v>
      </c>
      <c r="C84" s="25">
        <f>ROUND(QUARTERLY_INDEX_GEORGE_TOWN!C84,1)</f>
        <v>20.399999999999999</v>
      </c>
      <c r="D84" s="25">
        <f>ROUND(QUARTERLY_INDEX_GEORGE_TOWN!D84,1)</f>
        <v>6.3</v>
      </c>
    </row>
    <row r="85" spans="1:4" x14ac:dyDescent="0.2">
      <c r="A85" s="24" t="str">
        <f>YEAR(QUARTERLY_INDEX_GEORGE_TOWN!A85)&amp;":Q"&amp;(MONTH(QUARTERLY_INDEX_GEORGE_TOWN!A85)+2)/3</f>
        <v>2018:Q4</v>
      </c>
      <c r="B85" s="25">
        <f>ROUND(QUARTERLY_INDEX_GEORGE_TOWN!B85,1)</f>
        <v>135.4</v>
      </c>
      <c r="C85" s="25">
        <f>ROUND(QUARTERLY_INDEX_GEORGE_TOWN!C85,1)</f>
        <v>22.4</v>
      </c>
      <c r="D85" s="25">
        <f>ROUND(QUARTERLY_INDEX_GEORGE_TOWN!D85,1)</f>
        <v>5</v>
      </c>
    </row>
    <row r="86" spans="1:4" x14ac:dyDescent="0.2">
      <c r="A86" s="24" t="str">
        <f>YEAR(QUARTERLY_INDEX_GEORGE_TOWN!A86)&amp;":Q"&amp;(MONTH(QUARTERLY_INDEX_GEORGE_TOWN!A86)+2)/3</f>
        <v>2019:Q1</v>
      </c>
      <c r="B86" s="25">
        <f>ROUND(QUARTERLY_INDEX_GEORGE_TOWN!B86,1)</f>
        <v>141.4</v>
      </c>
      <c r="C86" s="25">
        <f>ROUND(QUARTERLY_INDEX_GEORGE_TOWN!C86,1)</f>
        <v>23</v>
      </c>
      <c r="D86" s="25">
        <f>ROUND(QUARTERLY_INDEX_GEORGE_TOWN!D86,1)</f>
        <v>4.4000000000000004</v>
      </c>
    </row>
    <row r="87" spans="1:4" x14ac:dyDescent="0.2">
      <c r="A87" s="24" t="str">
        <f>YEAR(QUARTERLY_INDEX_GEORGE_TOWN!A87)&amp;":Q"&amp;(MONTH(QUARTERLY_INDEX_GEORGE_TOWN!A87)+2)/3</f>
        <v>2019:Q2</v>
      </c>
      <c r="B87" s="25">
        <f>ROUND(QUARTERLY_INDEX_GEORGE_TOWN!B87,1)</f>
        <v>146.1</v>
      </c>
      <c r="C87" s="25">
        <f>ROUND(QUARTERLY_INDEX_GEORGE_TOWN!C87,1)</f>
        <v>20.399999999999999</v>
      </c>
      <c r="D87" s="25">
        <f>ROUND(QUARTERLY_INDEX_GEORGE_TOWN!D87,1)</f>
        <v>3.3</v>
      </c>
    </row>
    <row r="88" spans="1:4" x14ac:dyDescent="0.2">
      <c r="A88" s="24" t="str">
        <f>YEAR(QUARTERLY_INDEX_GEORGE_TOWN!A88)&amp;":Q"&amp;(MONTH(QUARTERLY_INDEX_GEORGE_TOWN!A88)+2)/3</f>
        <v>2019:Q3</v>
      </c>
      <c r="B88" s="25">
        <f>ROUND(QUARTERLY_INDEX_GEORGE_TOWN!B88,1)</f>
        <v>147.19999999999999</v>
      </c>
      <c r="C88" s="25">
        <f>ROUND(QUARTERLY_INDEX_GEORGE_TOWN!C88,1)</f>
        <v>14.1</v>
      </c>
      <c r="D88" s="25">
        <f>ROUND(QUARTERLY_INDEX_GEORGE_TOWN!D88,1)</f>
        <v>0.8</v>
      </c>
    </row>
    <row r="89" spans="1:4" x14ac:dyDescent="0.2">
      <c r="A89" s="24" t="str">
        <f>YEAR(QUARTERLY_INDEX_GEORGE_TOWN!A89)&amp;":Q"&amp;(MONTH(QUARTERLY_INDEX_GEORGE_TOWN!A89)+2)/3</f>
        <v>2019:Q4</v>
      </c>
      <c r="B89" s="25">
        <f>ROUND(QUARTERLY_INDEX_GEORGE_TOWN!B89,1)</f>
        <v>151.69999999999999</v>
      </c>
      <c r="C89" s="25">
        <f>ROUND(QUARTERLY_INDEX_GEORGE_TOWN!C89,1)</f>
        <v>12</v>
      </c>
      <c r="D89" s="25">
        <f>ROUND(QUARTERLY_INDEX_GEORGE_TOWN!D89,1)</f>
        <v>3.1</v>
      </c>
    </row>
    <row r="90" spans="1:4" x14ac:dyDescent="0.2">
      <c r="A90" s="24" t="str">
        <f>YEAR(QUARTERLY_INDEX_GEORGE_TOWN!A90)&amp;":Q"&amp;(MONTH(QUARTERLY_INDEX_GEORGE_TOWN!A90)+2)/3</f>
        <v>2020:Q1</v>
      </c>
      <c r="B90" s="25">
        <f>ROUND(QUARTERLY_INDEX_GEORGE_TOWN!B90,1)</f>
        <v>155.4</v>
      </c>
      <c r="C90" s="25">
        <f>ROUND(QUARTERLY_INDEX_GEORGE_TOWN!C90,1)</f>
        <v>9.9</v>
      </c>
      <c r="D90" s="25">
        <f>ROUND(QUARTERLY_INDEX_GEORGE_TOWN!D90,1)</f>
        <v>2.4</v>
      </c>
    </row>
    <row r="91" spans="1:4" x14ac:dyDescent="0.2">
      <c r="A91" s="24" t="str">
        <f>YEAR(QUARTERLY_INDEX_GEORGE_TOWN!A91)&amp;":Q"&amp;(MONTH(QUARTERLY_INDEX_GEORGE_TOWN!A91)+2)/3</f>
        <v>2020:Q2</v>
      </c>
      <c r="B91" s="25">
        <f>ROUND(QUARTERLY_INDEX_GEORGE_TOWN!B91,1)</f>
        <v>154.69999999999999</v>
      </c>
      <c r="C91" s="25">
        <f>ROUND(QUARTERLY_INDEX_GEORGE_TOWN!C91,1)</f>
        <v>5.9</v>
      </c>
      <c r="D91" s="25">
        <f>ROUND(QUARTERLY_INDEX_GEORGE_TOWN!D91,1)</f>
        <v>-0.5</v>
      </c>
    </row>
    <row r="92" spans="1:4" x14ac:dyDescent="0.2">
      <c r="A92" s="24" t="str">
        <f>YEAR(QUARTERLY_INDEX_GEORGE_TOWN!A92)&amp;":Q"&amp;(MONTH(QUARTERLY_INDEX_GEORGE_TOWN!A92)+2)/3</f>
        <v>2020:Q3</v>
      </c>
      <c r="B92" s="25">
        <f>ROUND(QUARTERLY_INDEX_GEORGE_TOWN!B92,1)</f>
        <v>156.6</v>
      </c>
      <c r="C92" s="25">
        <f>ROUND(QUARTERLY_INDEX_GEORGE_TOWN!C92,1)</f>
        <v>6.4</v>
      </c>
      <c r="D92" s="25">
        <f>ROUND(QUARTERLY_INDEX_GEORGE_TOWN!D92,1)</f>
        <v>1.2</v>
      </c>
    </row>
    <row r="93" spans="1:4" x14ac:dyDescent="0.2">
      <c r="A93" s="24" t="str">
        <f>YEAR(QUARTERLY_INDEX_GEORGE_TOWN!A93)&amp;":Q"&amp;(MONTH(QUARTERLY_INDEX_GEORGE_TOWN!A93)+2)/3</f>
        <v>2020:Q4</v>
      </c>
      <c r="B93" s="25">
        <f>ROUND(QUARTERLY_INDEX_GEORGE_TOWN!B93,1)</f>
        <v>161.1</v>
      </c>
      <c r="C93" s="25">
        <f>ROUND(QUARTERLY_INDEX_GEORGE_TOWN!C93,1)</f>
        <v>6.2</v>
      </c>
      <c r="D93" s="25">
        <f>ROUND(QUARTERLY_INDEX_GEORGE_TOWN!D93,1)</f>
        <v>2.9</v>
      </c>
    </row>
    <row r="94" spans="1:4" x14ac:dyDescent="0.2">
      <c r="A94" s="24" t="str">
        <f>YEAR(QUARTERLY_INDEX_GEORGE_TOWN!A94)&amp;":Q"&amp;(MONTH(QUARTERLY_INDEX_GEORGE_TOWN!A94)+2)/3</f>
        <v>2021:Q1</v>
      </c>
      <c r="B94" s="25">
        <f>ROUND(QUARTERLY_INDEX_GEORGE_TOWN!B94,1)</f>
        <v>167.2</v>
      </c>
      <c r="C94" s="25">
        <f>ROUND(QUARTERLY_INDEX_GEORGE_TOWN!C94,1)</f>
        <v>7.6</v>
      </c>
      <c r="D94" s="25">
        <f>ROUND(QUARTERLY_INDEX_GEORGE_TOWN!D94,1)</f>
        <v>3.8</v>
      </c>
    </row>
    <row r="95" spans="1:4" x14ac:dyDescent="0.2">
      <c r="A95" s="24" t="str">
        <f>YEAR(QUARTERLY_INDEX_GEORGE_TOWN!A95)&amp;":Q"&amp;(MONTH(QUARTERLY_INDEX_GEORGE_TOWN!A95)+2)/3</f>
        <v>2021:Q2</v>
      </c>
      <c r="B95" s="25">
        <f>ROUND(QUARTERLY_INDEX_GEORGE_TOWN!B95,1)</f>
        <v>176.2</v>
      </c>
      <c r="C95" s="25">
        <f>ROUND(QUARTERLY_INDEX_GEORGE_TOWN!C95,1)</f>
        <v>13.9</v>
      </c>
      <c r="D95" s="25">
        <f>ROUND(QUARTERLY_INDEX_GEORGE_TOWN!D95,1)</f>
        <v>5.4</v>
      </c>
    </row>
    <row r="96" spans="1:4" x14ac:dyDescent="0.2">
      <c r="A96" s="24" t="str">
        <f>YEAR(QUARTERLY_INDEX_GEORGE_TOWN!A96)&amp;":Q"&amp;(MONTH(QUARTERLY_INDEX_GEORGE_TOWN!A96)+2)/3</f>
        <v>2021:Q3</v>
      </c>
      <c r="B96" s="25">
        <f>ROUND(QUARTERLY_INDEX_GEORGE_TOWN!B96,1)</f>
        <v>185.4</v>
      </c>
      <c r="C96" s="25">
        <f>ROUND(QUARTERLY_INDEX_GEORGE_TOWN!C96,1)</f>
        <v>18.399999999999999</v>
      </c>
      <c r="D96" s="25">
        <f>ROUND(QUARTERLY_INDEX_GEORGE_TOWN!D96,1)</f>
        <v>5.2</v>
      </c>
    </row>
    <row r="97" spans="1:4" x14ac:dyDescent="0.2">
      <c r="A97" s="24" t="str">
        <f>YEAR(QUARTERLY_INDEX_GEORGE_TOWN!A97)&amp;":Q"&amp;(MONTH(QUARTERLY_INDEX_GEORGE_TOWN!A97)+2)/3</f>
        <v>2021:Q4</v>
      </c>
      <c r="B97" s="25">
        <f>ROUND(QUARTERLY_INDEX_GEORGE_TOWN!B97,1)</f>
        <v>196</v>
      </c>
      <c r="C97" s="25">
        <f>ROUND(QUARTERLY_INDEX_GEORGE_TOWN!C97,1)</f>
        <v>21.7</v>
      </c>
      <c r="D97" s="25">
        <f>ROUND(QUARTERLY_INDEX_GEORGE_TOWN!D97,1)</f>
        <v>5.7</v>
      </c>
    </row>
    <row r="98" spans="1:4" x14ac:dyDescent="0.2">
      <c r="A98" s="24" t="str">
        <f>YEAR(QUARTERLY_INDEX_GEORGE_TOWN!A98)&amp;":Q"&amp;(MONTH(QUARTERLY_INDEX_GEORGE_TOWN!A98)+2)/3</f>
        <v>2022:Q1</v>
      </c>
      <c r="B98" s="25">
        <f>ROUND(QUARTERLY_INDEX_GEORGE_TOWN!B98,1)</f>
        <v>202.1</v>
      </c>
      <c r="C98" s="25">
        <f>ROUND(QUARTERLY_INDEX_GEORGE_TOWN!C98,1)</f>
        <v>20.9</v>
      </c>
      <c r="D98" s="25">
        <f>ROUND(QUARTERLY_INDEX_GEORGE_TOWN!D98,1)</f>
        <v>3.1</v>
      </c>
    </row>
    <row r="99" spans="1:4" x14ac:dyDescent="0.2">
      <c r="A99" s="24" t="str">
        <f>YEAR(QUARTERLY_INDEX_GEORGE_TOWN!A99)&amp;":Q"&amp;(MONTH(QUARTERLY_INDEX_GEORGE_TOWN!A99)+2)/3</f>
        <v>2022:Q2</v>
      </c>
      <c r="B99" s="25">
        <f>ROUND(QUARTERLY_INDEX_GEORGE_TOWN!B99,1)</f>
        <v>209</v>
      </c>
      <c r="C99" s="25">
        <f>ROUND(QUARTERLY_INDEX_GEORGE_TOWN!C99,1)</f>
        <v>18.600000000000001</v>
      </c>
      <c r="D99" s="25">
        <f>ROUND(QUARTERLY_INDEX_GEORGE_TOWN!D99,1)</f>
        <v>3.4</v>
      </c>
    </row>
    <row r="100" spans="1:4" x14ac:dyDescent="0.2">
      <c r="A100" s="24" t="str">
        <f>YEAR(QUARTERLY_INDEX_GEORGE_TOWN!A100)&amp;":Q"&amp;(MONTH(QUARTERLY_INDEX_GEORGE_TOWN!A100)+2)/3</f>
        <v>2022:Q3</v>
      </c>
      <c r="B100" s="25">
        <f>ROUND(QUARTERLY_INDEX_GEORGE_TOWN!B100,1)</f>
        <v>217</v>
      </c>
      <c r="C100" s="25">
        <f>ROUND(QUARTERLY_INDEX_GEORGE_TOWN!C100,1)</f>
        <v>17</v>
      </c>
      <c r="D100" s="25">
        <f>ROUND(QUARTERLY_INDEX_GEORGE_TOWN!D100,1)</f>
        <v>3.8</v>
      </c>
    </row>
    <row r="101" spans="1:4" x14ac:dyDescent="0.2">
      <c r="A101" s="24" t="str">
        <f>YEAR(QUARTERLY_INDEX_GEORGE_TOWN!A101)&amp;":Q"&amp;(MONTH(QUARTERLY_INDEX_GEORGE_TOWN!A101)+2)/3</f>
        <v>2022:Q4</v>
      </c>
      <c r="B101" s="25">
        <f>ROUND(QUARTERLY_INDEX_GEORGE_TOWN!B101,1)</f>
        <v>224.4</v>
      </c>
      <c r="C101" s="25">
        <f>ROUND(QUARTERLY_INDEX_GEORGE_TOWN!C101,1)</f>
        <v>14.5</v>
      </c>
      <c r="D101" s="25">
        <f>ROUND(QUARTERLY_INDEX_GEORGE_TOWN!D101,1)</f>
        <v>3.4</v>
      </c>
    </row>
    <row r="102" spans="1:4" x14ac:dyDescent="0.2">
      <c r="A102" s="24" t="str">
        <f>YEAR(QUARTERLY_INDEX_GEORGE_TOWN!A102)&amp;":Q"&amp;(MONTH(QUARTERLY_INDEX_GEORGE_TOWN!A102)+2)/3</f>
        <v>2023:Q1</v>
      </c>
      <c r="B102" s="25">
        <f>ROUND(QUARTERLY_INDEX_GEORGE_TOWN!B102,1)</f>
        <v>242.2</v>
      </c>
      <c r="C102" s="25">
        <f>ROUND(QUARTERLY_INDEX_GEORGE_TOWN!C102,1)</f>
        <v>19.8</v>
      </c>
      <c r="D102" s="25">
        <f>ROUND(QUARTERLY_INDEX_GEORGE_TOWN!D102,1)</f>
        <v>7.9</v>
      </c>
    </row>
    <row r="103" spans="1:4" x14ac:dyDescent="0.2">
      <c r="A103" s="24" t="str">
        <f>YEAR(QUARTERLY_INDEX_GEORGE_TOWN!A103)&amp;":Q"&amp;(MONTH(QUARTERLY_INDEX_GEORGE_TOWN!A103)+2)/3</f>
        <v>2023:Q2</v>
      </c>
      <c r="B103" s="25">
        <f>ROUND(QUARTERLY_INDEX_GEORGE_TOWN!B103,1)</f>
        <v>240.6</v>
      </c>
      <c r="C103" s="25">
        <f>ROUND(QUARTERLY_INDEX_GEORGE_TOWN!C103,1)</f>
        <v>15.1</v>
      </c>
      <c r="D103" s="25">
        <f>ROUND(QUARTERLY_INDEX_GEORGE_TOWN!D103,1)</f>
        <v>-0.7</v>
      </c>
    </row>
    <row r="104" spans="1:4" x14ac:dyDescent="0.2">
      <c r="A104" s="24" t="str">
        <f>YEAR(QUARTERLY_INDEX_GEORGE_TOWN!A104)&amp;":Q"&amp;(MONTH(QUARTERLY_INDEX_GEORGE_TOWN!A104)+2)/3</f>
        <v>2023:Q3</v>
      </c>
      <c r="B104" s="25">
        <f>ROUND(QUARTERLY_INDEX_GEORGE_TOWN!B104,1)</f>
        <v>234.4</v>
      </c>
      <c r="C104" s="25">
        <f>ROUND(QUARTERLY_INDEX_GEORGE_TOWN!C104,1)</f>
        <v>8</v>
      </c>
      <c r="D104" s="25">
        <f>ROUND(QUARTERLY_INDEX_GEORGE_TOWN!D104,1)</f>
        <v>-2.6</v>
      </c>
    </row>
    <row r="105" spans="1:4" x14ac:dyDescent="0.2">
      <c r="A105" s="24" t="str">
        <f>YEAR(QUARTERLY_INDEX_GEORGE_TOWN!A105)&amp;":Q"&amp;(MONTH(QUARTERLY_INDEX_GEORGE_TOWN!A105)+2)/3</f>
        <v>2023:Q4</v>
      </c>
      <c r="B105" s="25">
        <f>ROUND(QUARTERLY_INDEX_GEORGE_TOWN!B105,1)</f>
        <v>236.5</v>
      </c>
      <c r="C105" s="25">
        <f>ROUND(QUARTERLY_INDEX_GEORGE_TOWN!C105,1)</f>
        <v>5.4</v>
      </c>
      <c r="D105" s="25">
        <f>ROUND(QUARTERLY_INDEX_GEORGE_TOWN!D105,1)</f>
        <v>0.9</v>
      </c>
    </row>
    <row r="106" spans="1:4" x14ac:dyDescent="0.2">
      <c r="A106" s="24" t="str">
        <f>YEAR(QUARTERLY_INDEX_GEORGE_TOWN!A106)&amp;":Q"&amp;(MONTH(QUARTERLY_INDEX_GEORGE_TOWN!A106)+2)/3</f>
        <v>2024:Q1</v>
      </c>
      <c r="B106" s="25">
        <f>ROUND(QUARTERLY_INDEX_GEORGE_TOWN!B106,1)</f>
        <v>244.1</v>
      </c>
      <c r="C106" s="25">
        <f>ROUND(QUARTERLY_INDEX_GEORGE_TOWN!C106,1)</f>
        <v>0.8</v>
      </c>
      <c r="D106" s="25">
        <f>ROUND(QUARTERLY_INDEX_GEORGE_TOWN!D106,1)</f>
        <v>3.2</v>
      </c>
    </row>
    <row r="107" spans="1:4" x14ac:dyDescent="0.2">
      <c r="A107" s="24" t="str">
        <f>YEAR(QUARTERLY_INDEX_GEORGE_TOWN!A107)&amp;":Q"&amp;(MONTH(QUARTERLY_INDEX_GEORGE_TOWN!A107)+2)/3</f>
        <v>2024:Q2</v>
      </c>
      <c r="B107" s="25">
        <f>ROUND(QUARTERLY_INDEX_GEORGE_TOWN!B107,1)</f>
        <v>248.1</v>
      </c>
      <c r="C107" s="25">
        <f>ROUND(QUARTERLY_INDEX_GEORGE_TOWN!C107,1)</f>
        <v>3.1</v>
      </c>
      <c r="D107" s="25">
        <f>ROUND(QUARTERLY_INDEX_GEORGE_TOWN!D107,1)</f>
        <v>1.6</v>
      </c>
    </row>
    <row r="108" spans="1:4" x14ac:dyDescent="0.2">
      <c r="A108" s="24" t="str">
        <f>YEAR(QUARTERLY_INDEX_GEORGE_TOWN!A108)&amp;":Q"&amp;(MONTH(QUARTERLY_INDEX_GEORGE_TOWN!A108)+2)/3</f>
        <v>2024:Q3</v>
      </c>
      <c r="B108" s="25">
        <f>ROUND(QUARTERLY_INDEX_GEORGE_TOWN!B108,1)</f>
        <v>245.8</v>
      </c>
      <c r="C108" s="25">
        <f>ROUND(QUARTERLY_INDEX_GEORGE_TOWN!C108,1)</f>
        <v>4.9000000000000004</v>
      </c>
      <c r="D108" s="25">
        <f>ROUND(QUARTERLY_INDEX_GEORGE_TOWN!D108,1)</f>
        <v>-0.9</v>
      </c>
    </row>
    <row r="109" spans="1:4" x14ac:dyDescent="0.2">
      <c r="A109" s="24" t="str">
        <f>YEAR(QUARTERLY_INDEX_GEORGE_TOWN!A109)&amp;":Q"&amp;(MONTH(QUARTERLY_INDEX_GEORGE_TOWN!A109)+2)/3</f>
        <v>2024:Q4</v>
      </c>
      <c r="B109" s="25">
        <f>ROUND(QUARTERLY_INDEX_GEORGE_TOWN!B109,1)</f>
        <v>242.5</v>
      </c>
      <c r="C109" s="25">
        <f>ROUND(QUARTERLY_INDEX_GEORGE_TOWN!C109,1)</f>
        <v>2.5</v>
      </c>
      <c r="D109" s="25">
        <f>ROUND(QUARTERLY_INDEX_GEORGE_TOWN!D109,1)</f>
        <v>-1.3</v>
      </c>
    </row>
    <row r="110" spans="1:4" x14ac:dyDescent="0.2">
      <c r="A110" s="24" t="str">
        <f>YEAR(QUARTERLY_INDEX_GEORGE_TOWN!A110)&amp;":Q"&amp;(MONTH(QUARTERLY_INDEX_GEORGE_TOWN!A110)+2)/3</f>
        <v>2025:Q1</v>
      </c>
      <c r="B110" s="25">
        <f>ROUND(QUARTERLY_INDEX_GEORGE_TOWN!B110,1)</f>
        <v>244.3</v>
      </c>
      <c r="C110" s="25">
        <f>ROUND(QUARTERLY_INDEX_GEORGE_TOWN!C110,1)</f>
        <v>0.1</v>
      </c>
      <c r="D110" s="25">
        <f>ROUND(QUARTERLY_INDEX_GEORGE_TOWN!D110,1)</f>
        <v>0.7</v>
      </c>
    </row>
    <row r="111" spans="1:4" x14ac:dyDescent="0.2">
      <c r="A111" s="24" t="str">
        <f>YEAR(QUARTERLY_INDEX_GEORGE_TOWN!A111)&amp;":Q"&amp;(MONTH(QUARTERLY_INDEX_GEORGE_TOWN!A111)+2)/3</f>
        <v>2025:Q2</v>
      </c>
      <c r="B111" s="25">
        <f>ROUND(QUARTERLY_INDEX_GEORGE_TOWN!B111,1)</f>
        <v>249</v>
      </c>
      <c r="C111" s="25">
        <f>ROUND(QUARTERLY_INDEX_GEORGE_TOWN!C111,1)</f>
        <v>0.4</v>
      </c>
      <c r="D111" s="25">
        <f>ROUND(QUARTERLY_INDEX_GEORGE_TOWN!D111,1)</f>
        <v>1.9</v>
      </c>
    </row>
    <row r="112" spans="1:4" x14ac:dyDescent="0.2">
      <c r="A112" s="24" t="str">
        <f>YEAR(QUARTERLY_INDEX_GEORGE_TOWN!A112)&amp;":Q"&amp;(MONTH(QUARTERLY_INDEX_GEORGE_TOWN!A112)+2)/3</f>
        <v>2025:Q3</v>
      </c>
      <c r="B112" s="25">
        <f>ROUND(QUARTERLY_INDEX_GEORGE_TOWN!B112,1)</f>
        <v>250.6</v>
      </c>
      <c r="C112" s="25">
        <f>ROUND(QUARTERLY_INDEX_GEORGE_TOWN!C112,1)</f>
        <v>2</v>
      </c>
      <c r="D112" s="25">
        <f>ROUND(QUARTERLY_INDEX_GEORGE_TOWN!D112,1)</f>
        <v>0.6</v>
      </c>
    </row>
    <row r="113" spans="1:4" x14ac:dyDescent="0.2">
      <c r="A113" s="24" t="str">
        <f>YEAR(QUARTERLY_INDEX_GEORGE_TOWN!A113)&amp;":Q"&amp;(MONTH(QUARTERLY_INDEX_GEORGE_TOWN!A113)+2)/3</f>
        <v>2025:Q4</v>
      </c>
      <c r="B113" s="25">
        <f>ROUND(QUARTERLY_INDEX_GEORGE_TOWN!B113,1)</f>
        <v>250.7</v>
      </c>
      <c r="C113" s="25">
        <f>ROUND(QUARTERLY_INDEX_GEORGE_TOWN!C113,1)</f>
        <v>3.4</v>
      </c>
      <c r="D113" s="25">
        <f>ROUND(QUARTERLY_INDEX_GEORGE_TOWN!D113,1)</f>
        <v>0</v>
      </c>
    </row>
    <row r="114" spans="1:4" x14ac:dyDescent="0.2">
      <c r="A114" s="24" t="str">
        <f>YEAR(QUARTERLY_INDEX_GEORGE_TOWN!A114)&amp;":Q"&amp;(MONTH(QUARTERLY_INDEX_GEORGE_TOWN!A114)+2)/3</f>
        <v>2026:Q1</v>
      </c>
      <c r="B114" s="25">
        <f>ROUND(QUARTERLY_INDEX_GEORGE_TOWN!B114,1)</f>
        <v>0</v>
      </c>
      <c r="C114" s="25" t="e">
        <f>ROUND(QUARTERLY_INDEX_GEORGE_TOWN!C114,1)</f>
        <v>#N/A</v>
      </c>
      <c r="D114" s="25" t="e">
        <f>ROUND(QUARTERLY_INDEX_GEORGE_TOWN!D114,1)</f>
        <v>#N/A</v>
      </c>
    </row>
    <row r="115" spans="1:4" x14ac:dyDescent="0.2">
      <c r="A115" s="24" t="str">
        <f>YEAR(QUARTERLY_INDEX_GEORGE_TOWN!A115)&amp;":Q"&amp;(MONTH(QUARTERLY_INDEX_GEORGE_TOWN!A115)+2)/3</f>
        <v>2026:Q2</v>
      </c>
      <c r="B115" s="25">
        <f>ROUND(QUARTERLY_INDEX_GEORGE_TOWN!B115,1)</f>
        <v>0</v>
      </c>
      <c r="C115" s="25" t="e">
        <f>ROUND(QUARTERLY_INDEX_GEORGE_TOWN!C115,1)</f>
        <v>#N/A</v>
      </c>
      <c r="D115" s="25" t="e">
        <f>ROUND(QUARTERLY_INDEX_GEORGE_TOWN!D115,1)</f>
        <v>#N/A</v>
      </c>
    </row>
    <row r="116" spans="1:4" x14ac:dyDescent="0.2">
      <c r="A116" s="24" t="str">
        <f>YEAR(QUARTERLY_INDEX_GEORGE_TOWN!A116)&amp;":Q"&amp;(MONTH(QUARTERLY_INDEX_GEORGE_TOWN!A116)+2)/3</f>
        <v>2026:Q3</v>
      </c>
      <c r="B116" s="25">
        <f>ROUND(QUARTERLY_INDEX_GEORGE_TOWN!B116,1)</f>
        <v>0</v>
      </c>
      <c r="C116" s="25" t="e">
        <f>ROUND(QUARTERLY_INDEX_GEORGE_TOWN!C116,1)</f>
        <v>#N/A</v>
      </c>
      <c r="D116" s="25" t="e">
        <f>ROUND(QUARTERLY_INDEX_GEORGE_TOWN!D116,1)</f>
        <v>#N/A</v>
      </c>
    </row>
    <row r="117" spans="1:4" x14ac:dyDescent="0.2">
      <c r="A117" s="24" t="str">
        <f>YEAR(QUARTERLY_INDEX_GEORGE_TOWN!A117)&amp;":Q"&amp;(MONTH(QUARTERLY_INDEX_GEORGE_TOWN!A117)+2)/3</f>
        <v>2026:Q4</v>
      </c>
      <c r="B117" s="25">
        <f>ROUND(QUARTERLY_INDEX_GEORGE_TOWN!B117,1)</f>
        <v>0</v>
      </c>
      <c r="C117" s="25" t="e">
        <f>ROUND(QUARTERLY_INDEX_GEORGE_TOWN!C117,1)</f>
        <v>#N/A</v>
      </c>
      <c r="D117" s="25" t="e">
        <f>ROUND(QUARTERLY_INDEX_GEORGE_TOWN!D117,1)</f>
        <v>#N/A</v>
      </c>
    </row>
  </sheetData>
  <pageMargins left="0.7" right="0.7" top="0.75" bottom="0.75" header="0.3" footer="0.3"/>
  <pageSetup orientation="portrait" r:id="rId1"/>
  <legacy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338D7-3E65-4979-A4F8-502B8D92AA6D}">
  <sheetPr>
    <pageSetUpPr fitToPage="1"/>
  </sheetPr>
  <dimension ref="A1:H118"/>
  <sheetViews>
    <sheetView topLeftCell="E1" workbookViewId="0">
      <selection activeCell="AG10" sqref="AG10"/>
    </sheetView>
  </sheetViews>
  <sheetFormatPr defaultRowHeight="12.75" x14ac:dyDescent="0.2"/>
  <cols>
    <col min="1" max="1" width="14.85546875" style="7" hidden="1" customWidth="1"/>
    <col min="2" max="4" width="23.5703125" style="6" hidden="1" customWidth="1"/>
    <col min="6" max="6" width="14.85546875" style="28" customWidth="1"/>
    <col min="7" max="7" width="18.140625" style="30" customWidth="1"/>
    <col min="8" max="8" width="23.5703125" style="30" customWidth="1"/>
  </cols>
  <sheetData>
    <row r="1" spans="1:8" ht="42" customHeight="1" x14ac:dyDescent="0.2"/>
    <row r="2" spans="1:8" s="23" customFormat="1" ht="25.5" customHeight="1" x14ac:dyDescent="0.2">
      <c r="A2" s="20" t="s">
        <v>0</v>
      </c>
      <c r="B2" s="21" t="s">
        <v>12</v>
      </c>
      <c r="C2" s="21" t="s">
        <v>21</v>
      </c>
      <c r="D2" s="22" t="s">
        <v>28</v>
      </c>
      <c r="F2" s="28" t="s">
        <v>2</v>
      </c>
      <c r="G2" s="29" t="s">
        <v>22</v>
      </c>
      <c r="H2" s="29" t="s">
        <v>11</v>
      </c>
    </row>
    <row r="3" spans="1:8" ht="20.100000000000001" customHeight="1" x14ac:dyDescent="0.2">
      <c r="A3" s="24" t="str">
        <f>YEAR(QUARTERLY_INDEX_GEORGE_TOWN!A2)&amp;":Q"&amp;(MONTH(QUARTERLY_INDEX_GEORGE_TOWN!A2)+2)/3</f>
        <v>1998:Q1</v>
      </c>
      <c r="B3" s="25">
        <f>ROUND(QUARTERLY_INDEX_GEORGE_TOWN!B2,1)</f>
        <v>53.3</v>
      </c>
      <c r="C3" s="25"/>
      <c r="D3" s="26"/>
      <c r="F3" s="28">
        <v>1998</v>
      </c>
      <c r="G3" s="34">
        <f>ROUND(ANNUAL_INDEXES_WEIGHTS!B2,1)</f>
        <v>60.9</v>
      </c>
      <c r="H3" s="34"/>
    </row>
    <row r="4" spans="1:8" ht="20.100000000000001" customHeight="1" x14ac:dyDescent="0.2">
      <c r="A4" s="24" t="str">
        <f>YEAR(QUARTERLY_INDEX_GEORGE_TOWN!A3)&amp;":Q"&amp;(MONTH(QUARTERLY_INDEX_GEORGE_TOWN!A3)+2)/3</f>
        <v>1998:Q2</v>
      </c>
      <c r="B4" s="25">
        <f>ROUND(QUARTERLY_INDEX_GEORGE_TOWN!B3,1)</f>
        <v>61.9</v>
      </c>
      <c r="C4" s="25"/>
      <c r="D4" s="25">
        <f>ROUND(QUARTERLY_INDEX_GEORGE_TOWN!D3,1)</f>
        <v>16.100000000000001</v>
      </c>
      <c r="F4" s="28">
        <v>1999</v>
      </c>
      <c r="G4" s="34">
        <f>ROUND(ANNUAL_INDEXES_WEIGHTS!B3,1)</f>
        <v>67</v>
      </c>
      <c r="H4" s="34">
        <f>ROUND(ANNUAL_INDEXES_WEIGHTS!S3,1)</f>
        <v>10</v>
      </c>
    </row>
    <row r="5" spans="1:8" ht="20.100000000000001" customHeight="1" x14ac:dyDescent="0.2">
      <c r="A5" s="24" t="str">
        <f>YEAR(QUARTERLY_INDEX_GEORGE_TOWN!A4)&amp;":Q"&amp;(MONTH(QUARTERLY_INDEX_GEORGE_TOWN!A4)+2)/3</f>
        <v>1998:Q3</v>
      </c>
      <c r="B5" s="25">
        <f>ROUND(QUARTERLY_INDEX_GEORGE_TOWN!B4,1)</f>
        <v>63.8</v>
      </c>
      <c r="C5" s="25"/>
      <c r="D5" s="25">
        <f>ROUND(QUARTERLY_INDEX_GEORGE_TOWN!D4,1)</f>
        <v>3.1</v>
      </c>
      <c r="F5" s="28">
        <v>2000</v>
      </c>
      <c r="G5" s="34">
        <f>ROUND(ANNUAL_INDEXES_WEIGHTS!B4,1)</f>
        <v>67.7</v>
      </c>
      <c r="H5" s="34">
        <f>ROUND(ANNUAL_INDEXES_WEIGHTS!S4,1)</f>
        <v>1</v>
      </c>
    </row>
    <row r="6" spans="1:8" ht="20.100000000000001" customHeight="1" x14ac:dyDescent="0.2">
      <c r="A6" s="24" t="str">
        <f>YEAR(QUARTERLY_INDEX_GEORGE_TOWN!A5)&amp;":Q"&amp;(MONTH(QUARTERLY_INDEX_GEORGE_TOWN!A5)+2)/3</f>
        <v>1998:Q4</v>
      </c>
      <c r="B6" s="25">
        <f>ROUND(QUARTERLY_INDEX_GEORGE_TOWN!B5,1)</f>
        <v>64.5</v>
      </c>
      <c r="C6" s="25"/>
      <c r="D6" s="25">
        <f>ROUND(QUARTERLY_INDEX_GEORGE_TOWN!D5,1)</f>
        <v>1.1000000000000001</v>
      </c>
      <c r="F6" s="28">
        <v>2001</v>
      </c>
      <c r="G6" s="34">
        <f>ROUND(ANNUAL_INDEXES_WEIGHTS!B5,1)</f>
        <v>66.2</v>
      </c>
      <c r="H6" s="34">
        <f>ROUND(ANNUAL_INDEXES_WEIGHTS!S5,1)</f>
        <v>-2.2000000000000002</v>
      </c>
    </row>
    <row r="7" spans="1:8" ht="20.100000000000001" customHeight="1" x14ac:dyDescent="0.2">
      <c r="A7" s="24" t="str">
        <f>YEAR(QUARTERLY_INDEX_GEORGE_TOWN!A6)&amp;":Q"&amp;(MONTH(QUARTERLY_INDEX_GEORGE_TOWN!A6)+2)/3</f>
        <v>1999:Q1</v>
      </c>
      <c r="B7" s="25">
        <f>ROUND(QUARTERLY_INDEX_GEORGE_TOWN!B6,1)</f>
        <v>62.2</v>
      </c>
      <c r="C7" s="25">
        <f>ROUND(QUARTERLY_INDEX_GEORGE_TOWN!C6,1)</f>
        <v>16.7</v>
      </c>
      <c r="D7" s="25">
        <f>ROUND(QUARTERLY_INDEX_GEORGE_TOWN!D6,1)</f>
        <v>-3.6</v>
      </c>
      <c r="F7" s="28">
        <v>2002</v>
      </c>
      <c r="G7" s="34">
        <f>ROUND(ANNUAL_INDEXES_WEIGHTS!B6,1)</f>
        <v>67.7</v>
      </c>
      <c r="H7" s="34">
        <f>ROUND(ANNUAL_INDEXES_WEIGHTS!S6,1)</f>
        <v>2.2999999999999998</v>
      </c>
    </row>
    <row r="8" spans="1:8" ht="20.100000000000001" customHeight="1" x14ac:dyDescent="0.2">
      <c r="A8" s="24" t="str">
        <f>YEAR(QUARTERLY_INDEX_GEORGE_TOWN!A7)&amp;":Q"&amp;(MONTH(QUARTERLY_INDEX_GEORGE_TOWN!A7)+2)/3</f>
        <v>1999:Q2</v>
      </c>
      <c r="B8" s="25">
        <f>ROUND(QUARTERLY_INDEX_GEORGE_TOWN!B7,1)</f>
        <v>64.8</v>
      </c>
      <c r="C8" s="25">
        <f>ROUND(QUARTERLY_INDEX_GEORGE_TOWN!C7,1)</f>
        <v>4.7</v>
      </c>
      <c r="D8" s="25">
        <f>ROUND(QUARTERLY_INDEX_GEORGE_TOWN!D7,1)</f>
        <v>4.2</v>
      </c>
      <c r="F8" s="28">
        <v>2003</v>
      </c>
      <c r="G8" s="34">
        <f>ROUND(ANNUAL_INDEXES_WEIGHTS!B7,1)</f>
        <v>70.8</v>
      </c>
      <c r="H8" s="34">
        <f>ROUND(ANNUAL_INDEXES_WEIGHTS!S7,1)</f>
        <v>4.5999999999999996</v>
      </c>
    </row>
    <row r="9" spans="1:8" ht="20.100000000000001" customHeight="1" x14ac:dyDescent="0.2">
      <c r="A9" s="24" t="str">
        <f>YEAR(QUARTERLY_INDEX_GEORGE_TOWN!A8)&amp;":Q"&amp;(MONTH(QUARTERLY_INDEX_GEORGE_TOWN!A8)+2)/3</f>
        <v>1999:Q3</v>
      </c>
      <c r="B9" s="25">
        <f>ROUND(QUARTERLY_INDEX_GEORGE_TOWN!B8,1)</f>
        <v>69.2</v>
      </c>
      <c r="C9" s="25">
        <f>ROUND(QUARTERLY_INDEX_GEORGE_TOWN!C8,1)</f>
        <v>8.5</v>
      </c>
      <c r="D9" s="25">
        <f>ROUND(QUARTERLY_INDEX_GEORGE_TOWN!D8,1)</f>
        <v>6.8</v>
      </c>
      <c r="F9" s="28">
        <v>2004</v>
      </c>
      <c r="G9" s="34">
        <f>ROUND(ANNUAL_INDEXES_WEIGHTS!B8,1)</f>
        <v>76.8</v>
      </c>
      <c r="H9" s="34">
        <f>ROUND(ANNUAL_INDEXES_WEIGHTS!S8,1)</f>
        <v>8.5</v>
      </c>
    </row>
    <row r="10" spans="1:8" ht="20.100000000000001" customHeight="1" x14ac:dyDescent="0.2">
      <c r="A10" s="24" t="str">
        <f>YEAR(QUARTERLY_INDEX_GEORGE_TOWN!A9)&amp;":Q"&amp;(MONTH(QUARTERLY_INDEX_GEORGE_TOWN!A9)+2)/3</f>
        <v>1999:Q4</v>
      </c>
      <c r="B10" s="25">
        <f>ROUND(QUARTERLY_INDEX_GEORGE_TOWN!B9,1)</f>
        <v>71.599999999999994</v>
      </c>
      <c r="C10" s="25">
        <f>ROUND(QUARTERLY_INDEX_GEORGE_TOWN!C9,1)</f>
        <v>11</v>
      </c>
      <c r="D10" s="25">
        <f>ROUND(QUARTERLY_INDEX_GEORGE_TOWN!D9,1)</f>
        <v>3.5</v>
      </c>
      <c r="F10" s="28">
        <v>2005</v>
      </c>
      <c r="G10" s="34">
        <f>ROUND(ANNUAL_INDEXES_WEIGHTS!B9,1)</f>
        <v>84.4</v>
      </c>
      <c r="H10" s="34">
        <f>ROUND(ANNUAL_INDEXES_WEIGHTS!S9,1)</f>
        <v>9.9</v>
      </c>
    </row>
    <row r="11" spans="1:8" ht="20.100000000000001" customHeight="1" x14ac:dyDescent="0.2">
      <c r="A11" s="24" t="str">
        <f>YEAR(QUARTERLY_INDEX_GEORGE_TOWN!A10)&amp;":Q"&amp;(MONTH(QUARTERLY_INDEX_GEORGE_TOWN!A10)+2)/3</f>
        <v>2000:Q1</v>
      </c>
      <c r="B11" s="25">
        <f>ROUND(QUARTERLY_INDEX_GEORGE_TOWN!B10,1)</f>
        <v>71.5</v>
      </c>
      <c r="C11" s="25">
        <f>ROUND(QUARTERLY_INDEX_GEORGE_TOWN!C10,1)</f>
        <v>15</v>
      </c>
      <c r="D11" s="25">
        <f>ROUND(QUARTERLY_INDEX_GEORGE_TOWN!D10,1)</f>
        <v>-0.1</v>
      </c>
      <c r="F11" s="28">
        <v>2006</v>
      </c>
      <c r="G11" s="34">
        <f>ROUND(ANNUAL_INDEXES_WEIGHTS!B10,1)</f>
        <v>98.7</v>
      </c>
      <c r="H11" s="34">
        <f>ROUND(ANNUAL_INDEXES_WEIGHTS!S10,1)</f>
        <v>16.899999999999999</v>
      </c>
    </row>
    <row r="12" spans="1:8" ht="20.100000000000001" customHeight="1" x14ac:dyDescent="0.2">
      <c r="A12" s="24" t="str">
        <f>YEAR(QUARTERLY_INDEX_GEORGE_TOWN!A11)&amp;":Q"&amp;(MONTH(QUARTERLY_INDEX_GEORGE_TOWN!A11)+2)/3</f>
        <v>2000:Q2</v>
      </c>
      <c r="B12" s="25">
        <f>ROUND(QUARTERLY_INDEX_GEORGE_TOWN!B11,1)</f>
        <v>68.5</v>
      </c>
      <c r="C12" s="25">
        <f>ROUND(QUARTERLY_INDEX_GEORGE_TOWN!C11,1)</f>
        <v>5.7</v>
      </c>
      <c r="D12" s="25">
        <f>ROUND(QUARTERLY_INDEX_GEORGE_TOWN!D11,1)</f>
        <v>-4.2</v>
      </c>
      <c r="F12" s="28">
        <v>2007</v>
      </c>
      <c r="G12" s="34">
        <f>ROUND(ANNUAL_INDEXES_WEIGHTS!B11,1)</f>
        <v>102</v>
      </c>
      <c r="H12" s="34">
        <f>ROUND(ANNUAL_INDEXES_WEIGHTS!S11,1)</f>
        <v>3.3</v>
      </c>
    </row>
    <row r="13" spans="1:8" ht="20.100000000000001" customHeight="1" x14ac:dyDescent="0.2">
      <c r="A13" s="24" t="str">
        <f>YEAR(QUARTERLY_INDEX_GEORGE_TOWN!A12)&amp;":Q"&amp;(MONTH(QUARTERLY_INDEX_GEORGE_TOWN!A12)+2)/3</f>
        <v>2000:Q3</v>
      </c>
      <c r="B13" s="25">
        <f>ROUND(QUARTERLY_INDEX_GEORGE_TOWN!B12,1)</f>
        <v>65.3</v>
      </c>
      <c r="C13" s="25">
        <f>ROUND(QUARTERLY_INDEX_GEORGE_TOWN!C12,1)</f>
        <v>-5.6</v>
      </c>
      <c r="D13" s="25">
        <f>ROUND(QUARTERLY_INDEX_GEORGE_TOWN!D12,1)</f>
        <v>-4.7</v>
      </c>
      <c r="F13" s="28">
        <v>2008</v>
      </c>
      <c r="G13" s="34">
        <f>ROUND(ANNUAL_INDEXES_WEIGHTS!B12,1)</f>
        <v>102.6</v>
      </c>
      <c r="H13" s="34">
        <f>ROUND(ANNUAL_INDEXES_WEIGHTS!S12,1)</f>
        <v>0.6</v>
      </c>
    </row>
    <row r="14" spans="1:8" ht="20.100000000000001" customHeight="1" x14ac:dyDescent="0.2">
      <c r="A14" s="24" t="str">
        <f>YEAR(QUARTERLY_INDEX_GEORGE_TOWN!A13)&amp;":Q"&amp;(MONTH(QUARTERLY_INDEX_GEORGE_TOWN!A13)+2)/3</f>
        <v>2000:Q4</v>
      </c>
      <c r="B14" s="25">
        <f>ROUND(QUARTERLY_INDEX_GEORGE_TOWN!B13,1)</f>
        <v>65.2</v>
      </c>
      <c r="C14" s="25">
        <f>ROUND(QUARTERLY_INDEX_GEORGE_TOWN!C13,1)</f>
        <v>-8.9</v>
      </c>
      <c r="D14" s="25">
        <f>ROUND(QUARTERLY_INDEX_GEORGE_TOWN!D13,1)</f>
        <v>-0.2</v>
      </c>
      <c r="F14" s="28">
        <v>2009</v>
      </c>
      <c r="G14" s="34">
        <f>ROUND(ANNUAL_INDEXES_WEIGHTS!B13,1)</f>
        <v>105.8</v>
      </c>
      <c r="H14" s="34">
        <f>ROUND(ANNUAL_INDEXES_WEIGHTS!S13,1)</f>
        <v>3.1</v>
      </c>
    </row>
    <row r="15" spans="1:8" ht="20.100000000000001" customHeight="1" x14ac:dyDescent="0.2">
      <c r="A15" s="24" t="str">
        <f>YEAR(QUARTERLY_INDEX_GEORGE_TOWN!A14)&amp;":Q"&amp;(MONTH(QUARTERLY_INDEX_GEORGE_TOWN!A14)+2)/3</f>
        <v>2001:Q1</v>
      </c>
      <c r="B15" s="25">
        <f>ROUND(QUARTERLY_INDEX_GEORGE_TOWN!B14,1)</f>
        <v>66.3</v>
      </c>
      <c r="C15" s="25">
        <f>ROUND(QUARTERLY_INDEX_GEORGE_TOWN!C14,1)</f>
        <v>-7.3</v>
      </c>
      <c r="D15" s="25">
        <f>ROUND(QUARTERLY_INDEX_GEORGE_TOWN!D14,1)</f>
        <v>1.7</v>
      </c>
      <c r="F15" s="28">
        <v>2010</v>
      </c>
      <c r="G15" s="34">
        <f>ROUND(ANNUAL_INDEXES_WEIGHTS!B14,1)</f>
        <v>101</v>
      </c>
      <c r="H15" s="34">
        <f>ROUND(ANNUAL_INDEXES_WEIGHTS!S14,1)</f>
        <v>-4.5</v>
      </c>
    </row>
    <row r="16" spans="1:8" ht="20.100000000000001" customHeight="1" x14ac:dyDescent="0.2">
      <c r="A16" s="24" t="str">
        <f>YEAR(QUARTERLY_INDEX_GEORGE_TOWN!A15)&amp;":Q"&amp;(MONTH(QUARTERLY_INDEX_GEORGE_TOWN!A15)+2)/3</f>
        <v>2001:Q2</v>
      </c>
      <c r="B16" s="25">
        <f>ROUND(QUARTERLY_INDEX_GEORGE_TOWN!B15,1)</f>
        <v>67.3</v>
      </c>
      <c r="C16" s="25">
        <f>ROUND(QUARTERLY_INDEX_GEORGE_TOWN!C15,1)</f>
        <v>-1.8</v>
      </c>
      <c r="D16" s="25">
        <f>ROUND(QUARTERLY_INDEX_GEORGE_TOWN!D15,1)</f>
        <v>1.5</v>
      </c>
      <c r="F16" s="28">
        <v>2011</v>
      </c>
      <c r="G16" s="34">
        <f>ROUND(ANNUAL_INDEXES_WEIGHTS!B15,1)</f>
        <v>92.5</v>
      </c>
      <c r="H16" s="34">
        <f>ROUND(ANNUAL_INDEXES_WEIGHTS!S15,1)</f>
        <v>-8.4</v>
      </c>
    </row>
    <row r="17" spans="1:8" ht="20.100000000000001" customHeight="1" x14ac:dyDescent="0.2">
      <c r="A17" s="24" t="str">
        <f>YEAR(QUARTERLY_INDEX_GEORGE_TOWN!A16)&amp;":Q"&amp;(MONTH(QUARTERLY_INDEX_GEORGE_TOWN!A16)+2)/3</f>
        <v>2001:Q3</v>
      </c>
      <c r="B17" s="25">
        <f>ROUND(QUARTERLY_INDEX_GEORGE_TOWN!B16,1)</f>
        <v>65.900000000000006</v>
      </c>
      <c r="C17" s="25">
        <f>ROUND(QUARTERLY_INDEX_GEORGE_TOWN!C16,1)</f>
        <v>0.9</v>
      </c>
      <c r="D17" s="25">
        <f>ROUND(QUARTERLY_INDEX_GEORGE_TOWN!D16,1)</f>
        <v>-2.1</v>
      </c>
      <c r="F17" s="28">
        <v>2012</v>
      </c>
      <c r="G17" s="34">
        <f>ROUND(ANNUAL_INDEXES_WEIGHTS!B16,1)</f>
        <v>95.9</v>
      </c>
      <c r="H17" s="34">
        <f>ROUND(ANNUAL_INDEXES_WEIGHTS!S16,1)</f>
        <v>3.7</v>
      </c>
    </row>
    <row r="18" spans="1:8" ht="20.100000000000001" customHeight="1" x14ac:dyDescent="0.2">
      <c r="A18" s="24" t="str">
        <f>YEAR(QUARTERLY_INDEX_GEORGE_TOWN!A17)&amp;":Q"&amp;(MONTH(QUARTERLY_INDEX_GEORGE_TOWN!A17)+2)/3</f>
        <v>2001:Q4</v>
      </c>
      <c r="B18" s="25">
        <f>ROUND(QUARTERLY_INDEX_GEORGE_TOWN!B17,1)</f>
        <v>65.2</v>
      </c>
      <c r="C18" s="25">
        <f>ROUND(QUARTERLY_INDEX_GEORGE_TOWN!C17,1)</f>
        <v>0</v>
      </c>
      <c r="D18" s="25">
        <f>ROUND(QUARTERLY_INDEX_GEORGE_TOWN!D17,1)</f>
        <v>-1.1000000000000001</v>
      </c>
      <c r="F18" s="28">
        <v>2013</v>
      </c>
      <c r="G18" s="34">
        <f>ROUND(ANNUAL_INDEXES_WEIGHTS!B17,1)</f>
        <v>96.6</v>
      </c>
      <c r="H18" s="34">
        <f>ROUND(ANNUAL_INDEXES_WEIGHTS!S17,1)</f>
        <v>0.7</v>
      </c>
    </row>
    <row r="19" spans="1:8" ht="20.100000000000001" customHeight="1" x14ac:dyDescent="0.2">
      <c r="A19" s="24" t="str">
        <f>YEAR(QUARTERLY_INDEX_GEORGE_TOWN!A18)&amp;":Q"&amp;(MONTH(QUARTERLY_INDEX_GEORGE_TOWN!A18)+2)/3</f>
        <v>2002:Q1</v>
      </c>
      <c r="B19" s="25">
        <f>ROUND(QUARTERLY_INDEX_GEORGE_TOWN!B18,1)</f>
        <v>66.3</v>
      </c>
      <c r="C19" s="25">
        <f>ROUND(QUARTERLY_INDEX_GEORGE_TOWN!C18,1)</f>
        <v>0</v>
      </c>
      <c r="D19" s="25">
        <f>ROUND(QUARTERLY_INDEX_GEORGE_TOWN!D18,1)</f>
        <v>1.7</v>
      </c>
      <c r="F19" s="28">
        <v>2014</v>
      </c>
      <c r="G19" s="34">
        <f>ROUND(ANNUAL_INDEXES_WEIGHTS!B18,1)</f>
        <v>99.2</v>
      </c>
      <c r="H19" s="34">
        <f>ROUND(ANNUAL_INDEXES_WEIGHTS!S18,1)</f>
        <v>2.7</v>
      </c>
    </row>
    <row r="20" spans="1:8" ht="20.100000000000001" customHeight="1" x14ac:dyDescent="0.2">
      <c r="A20" s="24" t="str">
        <f>YEAR(QUARTERLY_INDEX_GEORGE_TOWN!A19)&amp;":Q"&amp;(MONTH(QUARTERLY_INDEX_GEORGE_TOWN!A19)+2)/3</f>
        <v>2002:Q2</v>
      </c>
      <c r="B20" s="25">
        <f>ROUND(QUARTERLY_INDEX_GEORGE_TOWN!B19,1)</f>
        <v>67.599999999999994</v>
      </c>
      <c r="C20" s="25">
        <f>ROUND(QUARTERLY_INDEX_GEORGE_TOWN!C19,1)</f>
        <v>0.4</v>
      </c>
      <c r="D20" s="25">
        <f>ROUND(QUARTERLY_INDEX_GEORGE_TOWN!D19,1)</f>
        <v>2</v>
      </c>
      <c r="F20" s="28">
        <v>2015</v>
      </c>
      <c r="G20" s="34">
        <f>ROUND(ANNUAL_INDEXES_WEIGHTS!B19,1)</f>
        <v>100</v>
      </c>
      <c r="H20" s="34">
        <f>ROUND(ANNUAL_INDEXES_WEIGHTS!S19,1)</f>
        <v>0.8</v>
      </c>
    </row>
    <row r="21" spans="1:8" ht="20.100000000000001" customHeight="1" x14ac:dyDescent="0.2">
      <c r="A21" s="24" t="str">
        <f>YEAR(QUARTERLY_INDEX_GEORGE_TOWN!A20)&amp;":Q"&amp;(MONTH(QUARTERLY_INDEX_GEORGE_TOWN!A20)+2)/3</f>
        <v>2002:Q3</v>
      </c>
      <c r="B21" s="25">
        <f>ROUND(QUARTERLY_INDEX_GEORGE_TOWN!B20,1)</f>
        <v>68.5</v>
      </c>
      <c r="C21" s="25">
        <f>ROUND(QUARTERLY_INDEX_GEORGE_TOWN!C20,1)</f>
        <v>3.9</v>
      </c>
      <c r="D21" s="25">
        <f>ROUND(QUARTERLY_INDEX_GEORGE_TOWN!D20,1)</f>
        <v>1.3</v>
      </c>
      <c r="F21" s="28">
        <v>2016</v>
      </c>
      <c r="G21" s="34">
        <f>ROUND(ANNUAL_INDEXES_WEIGHTS!B20,1)</f>
        <v>101.2</v>
      </c>
      <c r="H21" s="34">
        <f>ROUND(ANNUAL_INDEXES_WEIGHTS!S20,1)</f>
        <v>1.2</v>
      </c>
    </row>
    <row r="22" spans="1:8" ht="20.100000000000001" customHeight="1" x14ac:dyDescent="0.2">
      <c r="A22" s="24" t="str">
        <f>YEAR(QUARTERLY_INDEX_GEORGE_TOWN!A21)&amp;":Q"&amp;(MONTH(QUARTERLY_INDEX_GEORGE_TOWN!A21)+2)/3</f>
        <v>2002:Q4</v>
      </c>
      <c r="B22" s="25">
        <f>ROUND(QUARTERLY_INDEX_GEORGE_TOWN!B21,1)</f>
        <v>68.400000000000006</v>
      </c>
      <c r="C22" s="25">
        <f>ROUND(QUARTERLY_INDEX_GEORGE_TOWN!C21,1)</f>
        <v>4.9000000000000004</v>
      </c>
      <c r="D22" s="25">
        <f>ROUND(QUARTERLY_INDEX_GEORGE_TOWN!D21,1)</f>
        <v>-0.1</v>
      </c>
      <c r="F22" s="28">
        <v>2017</v>
      </c>
      <c r="G22" s="34">
        <f>ROUND(ANNUAL_INDEXES_WEIGHTS!B21,1)</f>
        <v>106.6</v>
      </c>
      <c r="H22" s="34">
        <f>ROUND(ANNUAL_INDEXES_WEIGHTS!S21,1)</f>
        <v>5.3</v>
      </c>
    </row>
    <row r="23" spans="1:8" ht="20.100000000000001" customHeight="1" x14ac:dyDescent="0.2">
      <c r="A23" s="24" t="str">
        <f>YEAR(QUARTERLY_INDEX_GEORGE_TOWN!A22)&amp;":Q"&amp;(MONTH(QUARTERLY_INDEX_GEORGE_TOWN!A22)+2)/3</f>
        <v>2003:Q1</v>
      </c>
      <c r="B23" s="25">
        <f>ROUND(QUARTERLY_INDEX_GEORGE_TOWN!B22,1)</f>
        <v>69.3</v>
      </c>
      <c r="C23" s="25">
        <f>ROUND(QUARTERLY_INDEX_GEORGE_TOWN!C22,1)</f>
        <v>4.5</v>
      </c>
      <c r="D23" s="25">
        <f>ROUND(QUARTERLY_INDEX_GEORGE_TOWN!D22,1)</f>
        <v>1.3</v>
      </c>
      <c r="F23" s="28">
        <v>2018</v>
      </c>
      <c r="G23" s="34">
        <f>ROUND(ANNUAL_INDEXES_WEIGHTS!B22,1)</f>
        <v>125.2</v>
      </c>
      <c r="H23" s="34">
        <f>ROUND(ANNUAL_INDEXES_WEIGHTS!S22,1)</f>
        <v>17.399999999999999</v>
      </c>
    </row>
    <row r="24" spans="1:8" ht="20.100000000000001" customHeight="1" x14ac:dyDescent="0.2">
      <c r="A24" s="24" t="str">
        <f>YEAR(QUARTERLY_INDEX_GEORGE_TOWN!A23)&amp;":Q"&amp;(MONTH(QUARTERLY_INDEX_GEORGE_TOWN!A23)+2)/3</f>
        <v>2003:Q2</v>
      </c>
      <c r="B24" s="25">
        <f>ROUND(QUARTERLY_INDEX_GEORGE_TOWN!B23,1)</f>
        <v>70.599999999999994</v>
      </c>
      <c r="C24" s="25">
        <f>ROUND(QUARTERLY_INDEX_GEORGE_TOWN!C23,1)</f>
        <v>4.4000000000000004</v>
      </c>
      <c r="D24" s="25">
        <f>ROUND(QUARTERLY_INDEX_GEORGE_TOWN!D23,1)</f>
        <v>1.9</v>
      </c>
      <c r="F24" s="28">
        <v>2019</v>
      </c>
      <c r="G24" s="34">
        <f>ROUND(ANNUAL_INDEXES_WEIGHTS!B23,1)</f>
        <v>146.6</v>
      </c>
      <c r="H24" s="34">
        <f>ROUND(ANNUAL_INDEXES_WEIGHTS!S23,1)</f>
        <v>17.100000000000001</v>
      </c>
    </row>
    <row r="25" spans="1:8" ht="20.100000000000001" customHeight="1" x14ac:dyDescent="0.2">
      <c r="A25" s="24" t="str">
        <f>YEAR(QUARTERLY_INDEX_GEORGE_TOWN!A24)&amp;":Q"&amp;(MONTH(QUARTERLY_INDEX_GEORGE_TOWN!A24)+2)/3</f>
        <v>2003:Q3</v>
      </c>
      <c r="B25" s="25">
        <f>ROUND(QUARTERLY_INDEX_GEORGE_TOWN!B24,1)</f>
        <v>70.400000000000006</v>
      </c>
      <c r="C25" s="25">
        <f>ROUND(QUARTERLY_INDEX_GEORGE_TOWN!C24,1)</f>
        <v>2.8</v>
      </c>
      <c r="D25" s="25">
        <f>ROUND(QUARTERLY_INDEX_GEORGE_TOWN!D24,1)</f>
        <v>-0.3</v>
      </c>
      <c r="F25" s="28">
        <v>2020</v>
      </c>
      <c r="G25" s="34">
        <f>ROUND(ANNUAL_INDEXES_WEIGHTS!B24,1)</f>
        <v>157</v>
      </c>
      <c r="H25" s="34">
        <f>ROUND(ANNUAL_INDEXES_WEIGHTS!S24,1)</f>
        <v>7.1</v>
      </c>
    </row>
    <row r="26" spans="1:8" ht="20.100000000000001" customHeight="1" x14ac:dyDescent="0.2">
      <c r="A26" s="24" t="str">
        <f>YEAR(QUARTERLY_INDEX_GEORGE_TOWN!A25)&amp;":Q"&amp;(MONTH(QUARTERLY_INDEX_GEORGE_TOWN!A25)+2)/3</f>
        <v>2003:Q4</v>
      </c>
      <c r="B26" s="25">
        <f>ROUND(QUARTERLY_INDEX_GEORGE_TOWN!B25,1)</f>
        <v>72.8</v>
      </c>
      <c r="C26" s="25">
        <f>ROUND(QUARTERLY_INDEX_GEORGE_TOWN!C25,1)</f>
        <v>6.4</v>
      </c>
      <c r="D26" s="25">
        <f>ROUND(QUARTERLY_INDEX_GEORGE_TOWN!D25,1)</f>
        <v>3.4</v>
      </c>
      <c r="F26" s="28">
        <v>2021</v>
      </c>
      <c r="G26" s="34">
        <f>ROUND(ANNUAL_INDEXES_WEIGHTS!B25,1)</f>
        <v>181.2</v>
      </c>
      <c r="H26" s="34">
        <f>ROUND(ANNUAL_INDEXES_WEIGHTS!S25,1)</f>
        <v>15.4</v>
      </c>
    </row>
    <row r="27" spans="1:8" ht="20.100000000000001" customHeight="1" x14ac:dyDescent="0.2">
      <c r="A27" s="24" t="str">
        <f>YEAR(QUARTERLY_INDEX_GEORGE_TOWN!A26)&amp;":Q"&amp;(MONTH(QUARTERLY_INDEX_GEORGE_TOWN!A26)+2)/3</f>
        <v>2004:Q1</v>
      </c>
      <c r="B27" s="25">
        <f>ROUND(QUARTERLY_INDEX_GEORGE_TOWN!B26,1)</f>
        <v>74.8</v>
      </c>
      <c r="C27" s="25">
        <f>ROUND(QUARTERLY_INDEX_GEORGE_TOWN!C26,1)</f>
        <v>7.9</v>
      </c>
      <c r="D27" s="25">
        <f>ROUND(QUARTERLY_INDEX_GEORGE_TOWN!D26,1)</f>
        <v>2.7</v>
      </c>
      <c r="F27" s="28">
        <v>2022</v>
      </c>
      <c r="G27" s="34">
        <f>ROUND(ANNUAL_INDEXES_WEIGHTS!B26,1)</f>
        <v>213.1</v>
      </c>
      <c r="H27" s="34">
        <f>ROUND(ANNUAL_INDEXES_WEIGHTS!S26,1)</f>
        <v>17.600000000000001</v>
      </c>
    </row>
    <row r="28" spans="1:8" ht="20.100000000000001" customHeight="1" x14ac:dyDescent="0.2">
      <c r="A28" s="24" t="str">
        <f>YEAR(QUARTERLY_INDEX_GEORGE_TOWN!A27)&amp;":Q"&amp;(MONTH(QUARTERLY_INDEX_GEORGE_TOWN!A27)+2)/3</f>
        <v>2004:Q2</v>
      </c>
      <c r="B28" s="25">
        <f>ROUND(QUARTERLY_INDEX_GEORGE_TOWN!B27,1)</f>
        <v>76.3</v>
      </c>
      <c r="C28" s="25">
        <f>ROUND(QUARTERLY_INDEX_GEORGE_TOWN!C27,1)</f>
        <v>8.1</v>
      </c>
      <c r="D28" s="25">
        <f>ROUND(QUARTERLY_INDEX_GEORGE_TOWN!D27,1)</f>
        <v>2</v>
      </c>
      <c r="F28" s="28">
        <v>2023</v>
      </c>
      <c r="G28" s="34">
        <f>ROUND(ANNUAL_INDEXES_WEIGHTS!B27,1)</f>
        <v>238.4</v>
      </c>
      <c r="H28" s="34">
        <f>ROUND(ANNUAL_INDEXES_WEIGHTS!S27,1)</f>
        <v>11.9</v>
      </c>
    </row>
    <row r="29" spans="1:8" ht="20.100000000000001" customHeight="1" x14ac:dyDescent="0.2">
      <c r="A29" s="24" t="str">
        <f>YEAR(QUARTERLY_INDEX_GEORGE_TOWN!A28)&amp;":Q"&amp;(MONTH(QUARTERLY_INDEX_GEORGE_TOWN!A28)+2)/3</f>
        <v>2004:Q3</v>
      </c>
      <c r="B29" s="25">
        <f>ROUND(QUARTERLY_INDEX_GEORGE_TOWN!B28,1)</f>
        <v>76.599999999999994</v>
      </c>
      <c r="C29" s="25">
        <f>ROUND(QUARTERLY_INDEX_GEORGE_TOWN!C28,1)</f>
        <v>8.8000000000000007</v>
      </c>
      <c r="D29" s="25">
        <f>ROUND(QUARTERLY_INDEX_GEORGE_TOWN!D28,1)</f>
        <v>0.4</v>
      </c>
      <c r="F29" s="28">
        <v>2024</v>
      </c>
      <c r="G29" s="34">
        <f>ROUND(ANNUAL_INDEXES_WEIGHTS!B28,1)</f>
        <v>245.2</v>
      </c>
      <c r="H29" s="34">
        <f>ROUND(ANNUAL_INDEXES_WEIGHTS!S28,1)</f>
        <v>2.9</v>
      </c>
    </row>
    <row r="30" spans="1:8" ht="20.100000000000001" customHeight="1" x14ac:dyDescent="0.2">
      <c r="A30" s="24" t="str">
        <f>YEAR(QUARTERLY_INDEX_GEORGE_TOWN!A29)&amp;":Q"&amp;(MONTH(QUARTERLY_INDEX_GEORGE_TOWN!A29)+2)/3</f>
        <v>2004:Q4</v>
      </c>
      <c r="B30" s="25">
        <f>ROUND(QUARTERLY_INDEX_GEORGE_TOWN!B29,1)</f>
        <v>79.5</v>
      </c>
      <c r="C30" s="25">
        <f>ROUND(QUARTERLY_INDEX_GEORGE_TOWN!C29,1)</f>
        <v>9.1999999999999993</v>
      </c>
      <c r="D30" s="25">
        <f>ROUND(QUARTERLY_INDEX_GEORGE_TOWN!D29,1)</f>
        <v>3.8</v>
      </c>
      <c r="F30" s="28">
        <v>2025</v>
      </c>
      <c r="G30" s="34">
        <f>ROUND(ANNUAL_INDEXES_WEIGHTS!B29,1)</f>
        <v>248.6</v>
      </c>
      <c r="H30" s="34">
        <f>ROUND(ANNUAL_INDEXES_WEIGHTS!S29,1)</f>
        <v>1.4</v>
      </c>
    </row>
    <row r="31" spans="1:8" hidden="1" x14ac:dyDescent="0.2">
      <c r="A31" s="24" t="str">
        <f>YEAR(QUARTERLY_INDEX_GEORGE_TOWN!A30)&amp;":Q"&amp;(MONTH(QUARTERLY_INDEX_GEORGE_TOWN!A30)+2)/3</f>
        <v>2005:Q1</v>
      </c>
      <c r="B31" s="25">
        <f>ROUND(QUARTERLY_INDEX_GEORGE_TOWN!B30,1)</f>
        <v>82.2</v>
      </c>
      <c r="C31" s="25">
        <f>ROUND(QUARTERLY_INDEX_GEORGE_TOWN!C30,1)</f>
        <v>9.9</v>
      </c>
      <c r="D31" s="25">
        <f>ROUND(QUARTERLY_INDEX_GEORGE_TOWN!D30,1)</f>
        <v>3.4</v>
      </c>
      <c r="F31" s="28">
        <f>YEAR(ANNUAL_INDEXES_WEIGHTS!A30)</f>
        <v>1905</v>
      </c>
      <c r="G31" s="30">
        <f>ROUND(ANNUAL_INDEXES_WEIGHTS!B30,1)</f>
        <v>0</v>
      </c>
      <c r="H31" s="30" t="e">
        <f>ROUND(ANNUAL_INDEXES_WEIGHTS!S30,1)</f>
        <v>#N/A</v>
      </c>
    </row>
    <row r="32" spans="1:8" x14ac:dyDescent="0.2">
      <c r="A32" s="24" t="str">
        <f>YEAR(QUARTERLY_INDEX_GEORGE_TOWN!A31)&amp;":Q"&amp;(MONTH(QUARTERLY_INDEX_GEORGE_TOWN!A31)+2)/3</f>
        <v>2005:Q2</v>
      </c>
      <c r="B32" s="25">
        <f>ROUND(QUARTERLY_INDEX_GEORGE_TOWN!B31,1)</f>
        <v>83.8</v>
      </c>
      <c r="C32" s="25">
        <f>ROUND(QUARTERLY_INDEX_GEORGE_TOWN!C31,1)</f>
        <v>9.8000000000000007</v>
      </c>
      <c r="D32" s="25">
        <f>ROUND(QUARTERLY_INDEX_GEORGE_TOWN!D31,1)</f>
        <v>1.9</v>
      </c>
    </row>
    <row r="33" spans="1:6" hidden="1" x14ac:dyDescent="0.2">
      <c r="A33" s="24" t="str">
        <f>YEAR(QUARTERLY_INDEX_GEORGE_TOWN!A32)&amp;":Q"&amp;(MONTH(QUARTERLY_INDEX_GEORGE_TOWN!A32)+2)/3</f>
        <v>2005:Q3</v>
      </c>
      <c r="B33" s="25">
        <f>ROUND(QUARTERLY_INDEX_GEORGE_TOWN!B32,1)</f>
        <v>84.8</v>
      </c>
      <c r="C33" s="25">
        <f>ROUND(QUARTERLY_INDEX_GEORGE_TOWN!C32,1)</f>
        <v>10.7</v>
      </c>
      <c r="D33" s="25">
        <f>ROUND(QUARTERLY_INDEX_GEORGE_TOWN!D32,1)</f>
        <v>1.2</v>
      </c>
      <c r="F33" s="28" t="s">
        <v>35</v>
      </c>
    </row>
    <row r="34" spans="1:6" x14ac:dyDescent="0.2">
      <c r="A34" s="24" t="str">
        <f>YEAR(QUARTERLY_INDEX_GEORGE_TOWN!A33)&amp;":Q"&amp;(MONTH(QUARTERLY_INDEX_GEORGE_TOWN!A33)+2)/3</f>
        <v>2005:Q4</v>
      </c>
      <c r="B34" s="25">
        <f>ROUND(QUARTERLY_INDEX_GEORGE_TOWN!B33,1)</f>
        <v>86.9</v>
      </c>
      <c r="C34" s="25">
        <f>ROUND(QUARTERLY_INDEX_GEORGE_TOWN!C33,1)</f>
        <v>9.3000000000000007</v>
      </c>
      <c r="D34" s="25">
        <f>ROUND(QUARTERLY_INDEX_GEORGE_TOWN!D33,1)</f>
        <v>2.5</v>
      </c>
    </row>
    <row r="35" spans="1:6" x14ac:dyDescent="0.2">
      <c r="A35" s="24" t="str">
        <f>YEAR(QUARTERLY_INDEX_GEORGE_TOWN!A34)&amp;":Q"&amp;(MONTH(QUARTERLY_INDEX_GEORGE_TOWN!A34)+2)/3</f>
        <v>2006:Q1</v>
      </c>
      <c r="B35" s="25">
        <f>ROUND(QUARTERLY_INDEX_GEORGE_TOWN!B34,1)</f>
        <v>91.3</v>
      </c>
      <c r="C35" s="25">
        <f>ROUND(QUARTERLY_INDEX_GEORGE_TOWN!C34,1)</f>
        <v>11.1</v>
      </c>
      <c r="D35" s="25">
        <f>ROUND(QUARTERLY_INDEX_GEORGE_TOWN!D34,1)</f>
        <v>5.0999999999999996</v>
      </c>
    </row>
    <row r="36" spans="1:6" x14ac:dyDescent="0.2">
      <c r="A36" s="24" t="str">
        <f>YEAR(QUARTERLY_INDEX_GEORGE_TOWN!A35)&amp;":Q"&amp;(MONTH(QUARTERLY_INDEX_GEORGE_TOWN!A35)+2)/3</f>
        <v>2006:Q2</v>
      </c>
      <c r="B36" s="25">
        <f>ROUND(QUARTERLY_INDEX_GEORGE_TOWN!B35,1)</f>
        <v>96.8</v>
      </c>
      <c r="C36" s="25">
        <f>ROUND(QUARTERLY_INDEX_GEORGE_TOWN!C35,1)</f>
        <v>15.5</v>
      </c>
      <c r="D36" s="25">
        <f>ROUND(QUARTERLY_INDEX_GEORGE_TOWN!D35,1)</f>
        <v>6</v>
      </c>
    </row>
    <row r="37" spans="1:6" x14ac:dyDescent="0.2">
      <c r="A37" s="24" t="str">
        <f>YEAR(QUARTERLY_INDEX_GEORGE_TOWN!A36)&amp;":Q"&amp;(MONTH(QUARTERLY_INDEX_GEORGE_TOWN!A36)+2)/3</f>
        <v>2006:Q3</v>
      </c>
      <c r="B37" s="25">
        <f>ROUND(QUARTERLY_INDEX_GEORGE_TOWN!B36,1)</f>
        <v>101.4</v>
      </c>
      <c r="C37" s="25">
        <f>ROUND(QUARTERLY_INDEX_GEORGE_TOWN!C36,1)</f>
        <v>19.600000000000001</v>
      </c>
      <c r="D37" s="25">
        <f>ROUND(QUARTERLY_INDEX_GEORGE_TOWN!D36,1)</f>
        <v>4.8</v>
      </c>
    </row>
    <row r="38" spans="1:6" x14ac:dyDescent="0.2">
      <c r="A38" s="24" t="str">
        <f>YEAR(QUARTERLY_INDEX_GEORGE_TOWN!A37)&amp;":Q"&amp;(MONTH(QUARTERLY_INDEX_GEORGE_TOWN!A37)+2)/3</f>
        <v>2006:Q4</v>
      </c>
      <c r="B38" s="25">
        <f>ROUND(QUARTERLY_INDEX_GEORGE_TOWN!B37,1)</f>
        <v>105.2</v>
      </c>
      <c r="C38" s="25">
        <f>ROUND(QUARTERLY_INDEX_GEORGE_TOWN!C37,1)</f>
        <v>21.1</v>
      </c>
      <c r="D38" s="25">
        <f>ROUND(QUARTERLY_INDEX_GEORGE_TOWN!D37,1)</f>
        <v>3.7</v>
      </c>
    </row>
    <row r="39" spans="1:6" x14ac:dyDescent="0.2">
      <c r="A39" s="24" t="str">
        <f>YEAR(QUARTERLY_INDEX_GEORGE_TOWN!A38)&amp;":Q"&amp;(MONTH(QUARTERLY_INDEX_GEORGE_TOWN!A38)+2)/3</f>
        <v>2007:Q1</v>
      </c>
      <c r="B39" s="25">
        <f>ROUND(QUARTERLY_INDEX_GEORGE_TOWN!B38,1)</f>
        <v>101.9</v>
      </c>
      <c r="C39" s="25">
        <f>ROUND(QUARTERLY_INDEX_GEORGE_TOWN!C38,1)</f>
        <v>11.6</v>
      </c>
      <c r="D39" s="25">
        <f>ROUND(QUARTERLY_INDEX_GEORGE_TOWN!D38,1)</f>
        <v>-3.1</v>
      </c>
    </row>
    <row r="40" spans="1:6" x14ac:dyDescent="0.2">
      <c r="A40" s="24" t="str">
        <f>YEAR(QUARTERLY_INDEX_GEORGE_TOWN!A39)&amp;":Q"&amp;(MONTH(QUARTERLY_INDEX_GEORGE_TOWN!A39)+2)/3</f>
        <v>2007:Q2</v>
      </c>
      <c r="B40" s="25">
        <f>ROUND(QUARTERLY_INDEX_GEORGE_TOWN!B39,1)</f>
        <v>102.1</v>
      </c>
      <c r="C40" s="25">
        <f>ROUND(QUARTERLY_INDEX_GEORGE_TOWN!C39,1)</f>
        <v>5.5</v>
      </c>
      <c r="D40" s="25">
        <f>ROUND(QUARTERLY_INDEX_GEORGE_TOWN!D39,1)</f>
        <v>0.2</v>
      </c>
    </row>
    <row r="41" spans="1:6" x14ac:dyDescent="0.2">
      <c r="A41" s="24" t="str">
        <f>YEAR(QUARTERLY_INDEX_GEORGE_TOWN!A40)&amp;":Q"&amp;(MONTH(QUARTERLY_INDEX_GEORGE_TOWN!A40)+2)/3</f>
        <v>2007:Q3</v>
      </c>
      <c r="B41" s="25">
        <f>ROUND(QUARTERLY_INDEX_GEORGE_TOWN!B40,1)</f>
        <v>101.7</v>
      </c>
      <c r="C41" s="25">
        <f>ROUND(QUARTERLY_INDEX_GEORGE_TOWN!C40,1)</f>
        <v>0.3</v>
      </c>
      <c r="D41" s="25">
        <f>ROUND(QUARTERLY_INDEX_GEORGE_TOWN!D40,1)</f>
        <v>-0.4</v>
      </c>
    </row>
    <row r="42" spans="1:6" x14ac:dyDescent="0.2">
      <c r="A42" s="24" t="str">
        <f>YEAR(QUARTERLY_INDEX_GEORGE_TOWN!A41)&amp;":Q"&amp;(MONTH(QUARTERLY_INDEX_GEORGE_TOWN!A41)+2)/3</f>
        <v>2007:Q4</v>
      </c>
      <c r="B42" s="25">
        <f>ROUND(QUARTERLY_INDEX_GEORGE_TOWN!B41,1)</f>
        <v>102.4</v>
      </c>
      <c r="C42" s="25">
        <f>ROUND(QUARTERLY_INDEX_GEORGE_TOWN!C41,1)</f>
        <v>-2.7</v>
      </c>
      <c r="D42" s="25">
        <f>ROUND(QUARTERLY_INDEX_GEORGE_TOWN!D41,1)</f>
        <v>0.7</v>
      </c>
    </row>
    <row r="43" spans="1:6" x14ac:dyDescent="0.2">
      <c r="A43" s="24" t="str">
        <f>YEAR(QUARTERLY_INDEX_GEORGE_TOWN!A42)&amp;":Q"&amp;(MONTH(QUARTERLY_INDEX_GEORGE_TOWN!A42)+2)/3</f>
        <v>2008:Q1</v>
      </c>
      <c r="B43" s="25">
        <f>ROUND(QUARTERLY_INDEX_GEORGE_TOWN!B42,1)</f>
        <v>101.8</v>
      </c>
      <c r="C43" s="25">
        <f>ROUND(QUARTERLY_INDEX_GEORGE_TOWN!C42,1)</f>
        <v>-0.1</v>
      </c>
      <c r="D43" s="25">
        <f>ROUND(QUARTERLY_INDEX_GEORGE_TOWN!D42,1)</f>
        <v>-0.6</v>
      </c>
    </row>
    <row r="44" spans="1:6" x14ac:dyDescent="0.2">
      <c r="A44" s="24" t="str">
        <f>YEAR(QUARTERLY_INDEX_GEORGE_TOWN!A43)&amp;":Q"&amp;(MONTH(QUARTERLY_INDEX_GEORGE_TOWN!A43)+2)/3</f>
        <v>2008:Q2</v>
      </c>
      <c r="B44" s="25">
        <f>ROUND(QUARTERLY_INDEX_GEORGE_TOWN!B43,1)</f>
        <v>101.6</v>
      </c>
      <c r="C44" s="25">
        <f>ROUND(QUARTERLY_INDEX_GEORGE_TOWN!C43,1)</f>
        <v>-0.5</v>
      </c>
      <c r="D44" s="25">
        <f>ROUND(QUARTERLY_INDEX_GEORGE_TOWN!D43,1)</f>
        <v>-0.2</v>
      </c>
    </row>
    <row r="45" spans="1:6" x14ac:dyDescent="0.2">
      <c r="A45" s="24" t="str">
        <f>YEAR(QUARTERLY_INDEX_GEORGE_TOWN!A44)&amp;":Q"&amp;(MONTH(QUARTERLY_INDEX_GEORGE_TOWN!A44)+2)/3</f>
        <v>2008:Q3</v>
      </c>
      <c r="B45" s="25">
        <f>ROUND(QUARTERLY_INDEX_GEORGE_TOWN!B44,1)</f>
        <v>103.4</v>
      </c>
      <c r="C45" s="25">
        <f>ROUND(QUARTERLY_INDEX_GEORGE_TOWN!C44,1)</f>
        <v>1.7</v>
      </c>
      <c r="D45" s="25">
        <f>ROUND(QUARTERLY_INDEX_GEORGE_TOWN!D44,1)</f>
        <v>1.8</v>
      </c>
    </row>
    <row r="46" spans="1:6" x14ac:dyDescent="0.2">
      <c r="A46" s="24" t="str">
        <f>YEAR(QUARTERLY_INDEX_GEORGE_TOWN!A45)&amp;":Q"&amp;(MONTH(QUARTERLY_INDEX_GEORGE_TOWN!A45)+2)/3</f>
        <v>2008:Q4</v>
      </c>
      <c r="B46" s="25">
        <f>ROUND(QUARTERLY_INDEX_GEORGE_TOWN!B45,1)</f>
        <v>103.6</v>
      </c>
      <c r="C46" s="25">
        <f>ROUND(QUARTERLY_INDEX_GEORGE_TOWN!C45,1)</f>
        <v>1.2</v>
      </c>
      <c r="D46" s="25">
        <f>ROUND(QUARTERLY_INDEX_GEORGE_TOWN!D45,1)</f>
        <v>0.2</v>
      </c>
    </row>
    <row r="47" spans="1:6" x14ac:dyDescent="0.2">
      <c r="A47" s="24" t="str">
        <f>YEAR(QUARTERLY_INDEX_GEORGE_TOWN!A46)&amp;":Q"&amp;(MONTH(QUARTERLY_INDEX_GEORGE_TOWN!A46)+2)/3</f>
        <v>2009:Q1</v>
      </c>
      <c r="B47" s="25">
        <f>ROUND(QUARTERLY_INDEX_GEORGE_TOWN!B46,1)</f>
        <v>102.8</v>
      </c>
      <c r="C47" s="25">
        <f>ROUND(QUARTERLY_INDEX_GEORGE_TOWN!C46,1)</f>
        <v>1</v>
      </c>
      <c r="D47" s="25">
        <f>ROUND(QUARTERLY_INDEX_GEORGE_TOWN!D46,1)</f>
        <v>-0.8</v>
      </c>
    </row>
    <row r="48" spans="1:6" x14ac:dyDescent="0.2">
      <c r="A48" s="24" t="str">
        <f>YEAR(QUARTERLY_INDEX_GEORGE_TOWN!A47)&amp;":Q"&amp;(MONTH(QUARTERLY_INDEX_GEORGE_TOWN!A47)+2)/3</f>
        <v>2009:Q2</v>
      </c>
      <c r="B48" s="25">
        <f>ROUND(QUARTERLY_INDEX_GEORGE_TOWN!B47,1)</f>
        <v>109.9</v>
      </c>
      <c r="C48" s="25">
        <f>ROUND(QUARTERLY_INDEX_GEORGE_TOWN!C47,1)</f>
        <v>8.1999999999999993</v>
      </c>
      <c r="D48" s="25">
        <f>ROUND(QUARTERLY_INDEX_GEORGE_TOWN!D47,1)</f>
        <v>6.9</v>
      </c>
    </row>
    <row r="49" spans="1:4" x14ac:dyDescent="0.2">
      <c r="A49" s="24" t="str">
        <f>YEAR(QUARTERLY_INDEX_GEORGE_TOWN!A48)&amp;":Q"&amp;(MONTH(QUARTERLY_INDEX_GEORGE_TOWN!A48)+2)/3</f>
        <v>2009:Q3</v>
      </c>
      <c r="B49" s="25">
        <f>ROUND(QUARTERLY_INDEX_GEORGE_TOWN!B48,1)</f>
        <v>105.6</v>
      </c>
      <c r="C49" s="25">
        <f>ROUND(QUARTERLY_INDEX_GEORGE_TOWN!C48,1)</f>
        <v>2.1</v>
      </c>
      <c r="D49" s="25">
        <f>ROUND(QUARTERLY_INDEX_GEORGE_TOWN!D48,1)</f>
        <v>-3.9</v>
      </c>
    </row>
    <row r="50" spans="1:4" x14ac:dyDescent="0.2">
      <c r="A50" s="24" t="str">
        <f>YEAR(QUARTERLY_INDEX_GEORGE_TOWN!A49)&amp;":Q"&amp;(MONTH(QUARTERLY_INDEX_GEORGE_TOWN!A49)+2)/3</f>
        <v>2009:Q4</v>
      </c>
      <c r="B50" s="25">
        <f>ROUND(QUARTERLY_INDEX_GEORGE_TOWN!B49,1)</f>
        <v>105.1</v>
      </c>
      <c r="C50" s="25">
        <f>ROUND(QUARTERLY_INDEX_GEORGE_TOWN!C49,1)</f>
        <v>1.4</v>
      </c>
      <c r="D50" s="25">
        <f>ROUND(QUARTERLY_INDEX_GEORGE_TOWN!D49,1)</f>
        <v>-0.5</v>
      </c>
    </row>
    <row r="51" spans="1:4" x14ac:dyDescent="0.2">
      <c r="A51" s="24" t="str">
        <f>YEAR(QUARTERLY_INDEX_GEORGE_TOWN!A50)&amp;":Q"&amp;(MONTH(QUARTERLY_INDEX_GEORGE_TOWN!A50)+2)/3</f>
        <v>2010:Q1</v>
      </c>
      <c r="B51" s="25">
        <f>ROUND(QUARTERLY_INDEX_GEORGE_TOWN!B50,1)</f>
        <v>105.4</v>
      </c>
      <c r="C51" s="25">
        <f>ROUND(QUARTERLY_INDEX_GEORGE_TOWN!C50,1)</f>
        <v>2.5</v>
      </c>
      <c r="D51" s="25">
        <f>ROUND(QUARTERLY_INDEX_GEORGE_TOWN!D50,1)</f>
        <v>0.3</v>
      </c>
    </row>
    <row r="52" spans="1:4" x14ac:dyDescent="0.2">
      <c r="A52" s="24" t="str">
        <f>YEAR(QUARTERLY_INDEX_GEORGE_TOWN!A51)&amp;":Q"&amp;(MONTH(QUARTERLY_INDEX_GEORGE_TOWN!A51)+2)/3</f>
        <v>2010:Q2</v>
      </c>
      <c r="B52" s="25">
        <f>ROUND(QUARTERLY_INDEX_GEORGE_TOWN!B51,1)</f>
        <v>103.1</v>
      </c>
      <c r="C52" s="25">
        <f>ROUND(QUARTERLY_INDEX_GEORGE_TOWN!C51,1)</f>
        <v>-6.2</v>
      </c>
      <c r="D52" s="25">
        <f>ROUND(QUARTERLY_INDEX_GEORGE_TOWN!D51,1)</f>
        <v>-2.2000000000000002</v>
      </c>
    </row>
    <row r="53" spans="1:4" x14ac:dyDescent="0.2">
      <c r="A53" s="24" t="str">
        <f>YEAR(QUARTERLY_INDEX_GEORGE_TOWN!A52)&amp;":Q"&amp;(MONTH(QUARTERLY_INDEX_GEORGE_TOWN!A52)+2)/3</f>
        <v>2010:Q3</v>
      </c>
      <c r="B53" s="25">
        <f>ROUND(QUARTERLY_INDEX_GEORGE_TOWN!B52,1)</f>
        <v>99.7</v>
      </c>
      <c r="C53" s="25">
        <f>ROUND(QUARTERLY_INDEX_GEORGE_TOWN!C52,1)</f>
        <v>-5.6</v>
      </c>
      <c r="D53" s="25">
        <f>ROUND(QUARTERLY_INDEX_GEORGE_TOWN!D52,1)</f>
        <v>-3.3</v>
      </c>
    </row>
    <row r="54" spans="1:4" x14ac:dyDescent="0.2">
      <c r="A54" s="24" t="str">
        <f>YEAR(QUARTERLY_INDEX_GEORGE_TOWN!A53)&amp;":Q"&amp;(MONTH(QUARTERLY_INDEX_GEORGE_TOWN!A53)+2)/3</f>
        <v>2010:Q4</v>
      </c>
      <c r="B54" s="25">
        <f>ROUND(QUARTERLY_INDEX_GEORGE_TOWN!B53,1)</f>
        <v>95.8</v>
      </c>
      <c r="C54" s="25">
        <f>ROUND(QUARTERLY_INDEX_GEORGE_TOWN!C53,1)</f>
        <v>-8.8000000000000007</v>
      </c>
      <c r="D54" s="25">
        <f>ROUND(QUARTERLY_INDEX_GEORGE_TOWN!D53,1)</f>
        <v>-3.9</v>
      </c>
    </row>
    <row r="55" spans="1:4" x14ac:dyDescent="0.2">
      <c r="A55" s="24" t="str">
        <f>YEAR(QUARTERLY_INDEX_GEORGE_TOWN!A54)&amp;":Q"&amp;(MONTH(QUARTERLY_INDEX_GEORGE_TOWN!A54)+2)/3</f>
        <v>2011:Q1</v>
      </c>
      <c r="B55" s="25">
        <f>ROUND(QUARTERLY_INDEX_GEORGE_TOWN!B54,1)</f>
        <v>93.1</v>
      </c>
      <c r="C55" s="25">
        <f>ROUND(QUARTERLY_INDEX_GEORGE_TOWN!C54,1)</f>
        <v>-11.7</v>
      </c>
      <c r="D55" s="25">
        <f>ROUND(QUARTERLY_INDEX_GEORGE_TOWN!D54,1)</f>
        <v>-2.8</v>
      </c>
    </row>
    <row r="56" spans="1:4" x14ac:dyDescent="0.2">
      <c r="A56" s="24" t="str">
        <f>YEAR(QUARTERLY_INDEX_GEORGE_TOWN!A55)&amp;":Q"&amp;(MONTH(QUARTERLY_INDEX_GEORGE_TOWN!A55)+2)/3</f>
        <v>2011:Q2</v>
      </c>
      <c r="B56" s="25">
        <f>ROUND(QUARTERLY_INDEX_GEORGE_TOWN!B55,1)</f>
        <v>91.9</v>
      </c>
      <c r="C56" s="25">
        <f>ROUND(QUARTERLY_INDEX_GEORGE_TOWN!C55,1)</f>
        <v>-10.9</v>
      </c>
      <c r="D56" s="25">
        <f>ROUND(QUARTERLY_INDEX_GEORGE_TOWN!D55,1)</f>
        <v>-1.3</v>
      </c>
    </row>
    <row r="57" spans="1:4" x14ac:dyDescent="0.2">
      <c r="A57" s="24" t="str">
        <f>YEAR(QUARTERLY_INDEX_GEORGE_TOWN!A56)&amp;":Q"&amp;(MONTH(QUARTERLY_INDEX_GEORGE_TOWN!A56)+2)/3</f>
        <v>2011:Q3</v>
      </c>
      <c r="B57" s="25">
        <f>ROUND(QUARTERLY_INDEX_GEORGE_TOWN!B56,1)</f>
        <v>92.6</v>
      </c>
      <c r="C57" s="25">
        <f>ROUND(QUARTERLY_INDEX_GEORGE_TOWN!C56,1)</f>
        <v>-7.1</v>
      </c>
      <c r="D57" s="25">
        <f>ROUND(QUARTERLY_INDEX_GEORGE_TOWN!D56,1)</f>
        <v>0.8</v>
      </c>
    </row>
    <row r="58" spans="1:4" x14ac:dyDescent="0.2">
      <c r="A58" s="24" t="str">
        <f>YEAR(QUARTERLY_INDEX_GEORGE_TOWN!A57)&amp;":Q"&amp;(MONTH(QUARTERLY_INDEX_GEORGE_TOWN!A57)+2)/3</f>
        <v>2011:Q4</v>
      </c>
      <c r="B58" s="25">
        <f>ROUND(QUARTERLY_INDEX_GEORGE_TOWN!B57,1)</f>
        <v>92.2</v>
      </c>
      <c r="C58" s="25">
        <f>ROUND(QUARTERLY_INDEX_GEORGE_TOWN!C57,1)</f>
        <v>-3.8</v>
      </c>
      <c r="D58" s="25">
        <f>ROUND(QUARTERLY_INDEX_GEORGE_TOWN!D57,1)</f>
        <v>-0.4</v>
      </c>
    </row>
    <row r="59" spans="1:4" x14ac:dyDescent="0.2">
      <c r="A59" s="24" t="str">
        <f>YEAR(QUARTERLY_INDEX_GEORGE_TOWN!A58)&amp;":Q"&amp;(MONTH(QUARTERLY_INDEX_GEORGE_TOWN!A58)+2)/3</f>
        <v>2012:Q1</v>
      </c>
      <c r="B59" s="25">
        <f>ROUND(QUARTERLY_INDEX_GEORGE_TOWN!B58,1)</f>
        <v>94.2</v>
      </c>
      <c r="C59" s="25">
        <f>ROUND(QUARTERLY_INDEX_GEORGE_TOWN!C58,1)</f>
        <v>1.2</v>
      </c>
      <c r="D59" s="25">
        <f>ROUND(QUARTERLY_INDEX_GEORGE_TOWN!D58,1)</f>
        <v>2.2000000000000002</v>
      </c>
    </row>
    <row r="60" spans="1:4" x14ac:dyDescent="0.2">
      <c r="A60" s="24" t="str">
        <f>YEAR(QUARTERLY_INDEX_GEORGE_TOWN!A59)&amp;":Q"&amp;(MONTH(QUARTERLY_INDEX_GEORGE_TOWN!A59)+2)/3</f>
        <v>2012:Q2</v>
      </c>
      <c r="B60" s="25">
        <f>ROUND(QUARTERLY_INDEX_GEORGE_TOWN!B59,1)</f>
        <v>96.2</v>
      </c>
      <c r="C60" s="25">
        <f>ROUND(QUARTERLY_INDEX_GEORGE_TOWN!C59,1)</f>
        <v>4.7</v>
      </c>
      <c r="D60" s="25">
        <f>ROUND(QUARTERLY_INDEX_GEORGE_TOWN!D59,1)</f>
        <v>2.1</v>
      </c>
    </row>
    <row r="61" spans="1:4" x14ac:dyDescent="0.2">
      <c r="A61" s="24" t="str">
        <f>YEAR(QUARTERLY_INDEX_GEORGE_TOWN!A60)&amp;":Q"&amp;(MONTH(QUARTERLY_INDEX_GEORGE_TOWN!A60)+2)/3</f>
        <v>2012:Q3</v>
      </c>
      <c r="B61" s="25">
        <f>ROUND(QUARTERLY_INDEX_GEORGE_TOWN!B60,1)</f>
        <v>97.9</v>
      </c>
      <c r="C61" s="25">
        <f>ROUND(QUARTERLY_INDEX_GEORGE_TOWN!C60,1)</f>
        <v>5.7</v>
      </c>
      <c r="D61" s="25">
        <f>ROUND(QUARTERLY_INDEX_GEORGE_TOWN!D60,1)</f>
        <v>1.8</v>
      </c>
    </row>
    <row r="62" spans="1:4" x14ac:dyDescent="0.2">
      <c r="A62" s="24" t="str">
        <f>YEAR(QUARTERLY_INDEX_GEORGE_TOWN!A61)&amp;":Q"&amp;(MONTH(QUARTERLY_INDEX_GEORGE_TOWN!A61)+2)/3</f>
        <v>2012:Q4</v>
      </c>
      <c r="B62" s="25">
        <f>ROUND(QUARTERLY_INDEX_GEORGE_TOWN!B61,1)</f>
        <v>95.3</v>
      </c>
      <c r="C62" s="25">
        <f>ROUND(QUARTERLY_INDEX_GEORGE_TOWN!C61,1)</f>
        <v>3.4</v>
      </c>
      <c r="D62" s="25">
        <f>ROUND(QUARTERLY_INDEX_GEORGE_TOWN!D61,1)</f>
        <v>-2.7</v>
      </c>
    </row>
    <row r="63" spans="1:4" x14ac:dyDescent="0.2">
      <c r="A63" s="24" t="str">
        <f>YEAR(QUARTERLY_INDEX_GEORGE_TOWN!A62)&amp;":Q"&amp;(MONTH(QUARTERLY_INDEX_GEORGE_TOWN!A62)+2)/3</f>
        <v>2013:Q1</v>
      </c>
      <c r="B63" s="25">
        <f>ROUND(QUARTERLY_INDEX_GEORGE_TOWN!B62,1)</f>
        <v>97</v>
      </c>
      <c r="C63" s="25">
        <f>ROUND(QUARTERLY_INDEX_GEORGE_TOWN!C62,1)</f>
        <v>3</v>
      </c>
      <c r="D63" s="25">
        <f>ROUND(QUARTERLY_INDEX_GEORGE_TOWN!D62,1)</f>
        <v>1.8</v>
      </c>
    </row>
    <row r="64" spans="1:4" x14ac:dyDescent="0.2">
      <c r="A64" s="24" t="str">
        <f>YEAR(QUARTERLY_INDEX_GEORGE_TOWN!A63)&amp;":Q"&amp;(MONTH(QUARTERLY_INDEX_GEORGE_TOWN!A63)+2)/3</f>
        <v>2013:Q2</v>
      </c>
      <c r="B64" s="25">
        <f>ROUND(QUARTERLY_INDEX_GEORGE_TOWN!B63,1)</f>
        <v>96.7</v>
      </c>
      <c r="C64" s="25">
        <f>ROUND(QUARTERLY_INDEX_GEORGE_TOWN!C63,1)</f>
        <v>0.5</v>
      </c>
      <c r="D64" s="25">
        <f>ROUND(QUARTERLY_INDEX_GEORGE_TOWN!D63,1)</f>
        <v>-0.3</v>
      </c>
    </row>
    <row r="65" spans="1:4" x14ac:dyDescent="0.2">
      <c r="A65" s="24" t="str">
        <f>YEAR(QUARTERLY_INDEX_GEORGE_TOWN!A64)&amp;":Q"&amp;(MONTH(QUARTERLY_INDEX_GEORGE_TOWN!A64)+2)/3</f>
        <v>2013:Q3</v>
      </c>
      <c r="B65" s="25">
        <f>ROUND(QUARTERLY_INDEX_GEORGE_TOWN!B64,1)</f>
        <v>96</v>
      </c>
      <c r="C65" s="25">
        <f>ROUND(QUARTERLY_INDEX_GEORGE_TOWN!C64,1)</f>
        <v>-1.9</v>
      </c>
      <c r="D65" s="25">
        <f>ROUND(QUARTERLY_INDEX_GEORGE_TOWN!D64,1)</f>
        <v>-0.7</v>
      </c>
    </row>
    <row r="66" spans="1:4" x14ac:dyDescent="0.2">
      <c r="A66" s="24" t="str">
        <f>YEAR(QUARTERLY_INDEX_GEORGE_TOWN!A65)&amp;":Q"&amp;(MONTH(QUARTERLY_INDEX_GEORGE_TOWN!A65)+2)/3</f>
        <v>2013:Q4</v>
      </c>
      <c r="B66" s="25">
        <f>ROUND(QUARTERLY_INDEX_GEORGE_TOWN!B65,1)</f>
        <v>96.6</v>
      </c>
      <c r="C66" s="25">
        <f>ROUND(QUARTERLY_INDEX_GEORGE_TOWN!C65,1)</f>
        <v>1.4</v>
      </c>
      <c r="D66" s="25">
        <f>ROUND(QUARTERLY_INDEX_GEORGE_TOWN!D65,1)</f>
        <v>0.6</v>
      </c>
    </row>
    <row r="67" spans="1:4" x14ac:dyDescent="0.2">
      <c r="A67" s="24" t="str">
        <f>YEAR(QUARTERLY_INDEX_GEORGE_TOWN!A66)&amp;":Q"&amp;(MONTH(QUARTERLY_INDEX_GEORGE_TOWN!A66)+2)/3</f>
        <v>2014:Q1</v>
      </c>
      <c r="B67" s="25">
        <f>ROUND(QUARTERLY_INDEX_GEORGE_TOWN!B66,1)</f>
        <v>97.4</v>
      </c>
      <c r="C67" s="25">
        <f>ROUND(QUARTERLY_INDEX_GEORGE_TOWN!C66,1)</f>
        <v>0.4</v>
      </c>
      <c r="D67" s="25">
        <f>ROUND(QUARTERLY_INDEX_GEORGE_TOWN!D66,1)</f>
        <v>0.8</v>
      </c>
    </row>
    <row r="68" spans="1:4" x14ac:dyDescent="0.2">
      <c r="A68" s="24" t="str">
        <f>YEAR(QUARTERLY_INDEX_GEORGE_TOWN!A67)&amp;":Q"&amp;(MONTH(QUARTERLY_INDEX_GEORGE_TOWN!A67)+2)/3</f>
        <v>2014:Q2</v>
      </c>
      <c r="B68" s="25">
        <f>ROUND(QUARTERLY_INDEX_GEORGE_TOWN!B67,1)</f>
        <v>98.4</v>
      </c>
      <c r="C68" s="25">
        <f>ROUND(QUARTERLY_INDEX_GEORGE_TOWN!C67,1)</f>
        <v>1.8</v>
      </c>
      <c r="D68" s="25">
        <f>ROUND(QUARTERLY_INDEX_GEORGE_TOWN!D67,1)</f>
        <v>1</v>
      </c>
    </row>
    <row r="69" spans="1:4" x14ac:dyDescent="0.2">
      <c r="A69" s="24" t="str">
        <f>YEAR(QUARTERLY_INDEX_GEORGE_TOWN!A68)&amp;":Q"&amp;(MONTH(QUARTERLY_INDEX_GEORGE_TOWN!A68)+2)/3</f>
        <v>2014:Q3</v>
      </c>
      <c r="B69" s="25">
        <f>ROUND(QUARTERLY_INDEX_GEORGE_TOWN!B68,1)</f>
        <v>100.4</v>
      </c>
      <c r="C69" s="25">
        <f>ROUND(QUARTERLY_INDEX_GEORGE_TOWN!C68,1)</f>
        <v>4.5999999999999996</v>
      </c>
      <c r="D69" s="25">
        <f>ROUND(QUARTERLY_INDEX_GEORGE_TOWN!D68,1)</f>
        <v>2</v>
      </c>
    </row>
    <row r="70" spans="1:4" x14ac:dyDescent="0.2">
      <c r="A70" s="24" t="str">
        <f>YEAR(QUARTERLY_INDEX_GEORGE_TOWN!A69)&amp;":Q"&amp;(MONTH(QUARTERLY_INDEX_GEORGE_TOWN!A69)+2)/3</f>
        <v>2014:Q4</v>
      </c>
      <c r="B70" s="25">
        <f>ROUND(QUARTERLY_INDEX_GEORGE_TOWN!B69,1)</f>
        <v>100.7</v>
      </c>
      <c r="C70" s="25">
        <f>ROUND(QUARTERLY_INDEX_GEORGE_TOWN!C69,1)</f>
        <v>4.2</v>
      </c>
      <c r="D70" s="25">
        <f>ROUND(QUARTERLY_INDEX_GEORGE_TOWN!D69,1)</f>
        <v>0.3</v>
      </c>
    </row>
    <row r="71" spans="1:4" x14ac:dyDescent="0.2">
      <c r="A71" s="24" t="str">
        <f>YEAR(QUARTERLY_INDEX_GEORGE_TOWN!A70)&amp;":Q"&amp;(MONTH(QUARTERLY_INDEX_GEORGE_TOWN!A70)+2)/3</f>
        <v>2015:Q1</v>
      </c>
      <c r="B71" s="25">
        <f>ROUND(QUARTERLY_INDEX_GEORGE_TOWN!B70,1)</f>
        <v>100.8</v>
      </c>
      <c r="C71" s="25">
        <f>ROUND(QUARTERLY_INDEX_GEORGE_TOWN!C70,1)</f>
        <v>3.5</v>
      </c>
      <c r="D71" s="25">
        <f>ROUND(QUARTERLY_INDEX_GEORGE_TOWN!D70,1)</f>
        <v>0.1</v>
      </c>
    </row>
    <row r="72" spans="1:4" x14ac:dyDescent="0.2">
      <c r="A72" s="24" t="str">
        <f>YEAR(QUARTERLY_INDEX_GEORGE_TOWN!A71)&amp;":Q"&amp;(MONTH(QUARTERLY_INDEX_GEORGE_TOWN!A71)+2)/3</f>
        <v>2015:Q2</v>
      </c>
      <c r="B72" s="25">
        <f>ROUND(QUARTERLY_INDEX_GEORGE_TOWN!B71,1)</f>
        <v>101.2</v>
      </c>
      <c r="C72" s="25">
        <f>ROUND(QUARTERLY_INDEX_GEORGE_TOWN!C71,1)</f>
        <v>2.8</v>
      </c>
      <c r="D72" s="25">
        <f>ROUND(QUARTERLY_INDEX_GEORGE_TOWN!D71,1)</f>
        <v>0.4</v>
      </c>
    </row>
    <row r="73" spans="1:4" x14ac:dyDescent="0.2">
      <c r="A73" s="24" t="str">
        <f>YEAR(QUARTERLY_INDEX_GEORGE_TOWN!A72)&amp;":Q"&amp;(MONTH(QUARTERLY_INDEX_GEORGE_TOWN!A72)+2)/3</f>
        <v>2015:Q3</v>
      </c>
      <c r="B73" s="25">
        <f>ROUND(QUARTERLY_INDEX_GEORGE_TOWN!B72,1)</f>
        <v>99.9</v>
      </c>
      <c r="C73" s="25">
        <f>ROUND(QUARTERLY_INDEX_GEORGE_TOWN!C72,1)</f>
        <v>-0.5</v>
      </c>
      <c r="D73" s="25">
        <f>ROUND(QUARTERLY_INDEX_GEORGE_TOWN!D72,1)</f>
        <v>-1.3</v>
      </c>
    </row>
    <row r="74" spans="1:4" x14ac:dyDescent="0.2">
      <c r="A74" s="24" t="str">
        <f>YEAR(QUARTERLY_INDEX_GEORGE_TOWN!A73)&amp;":Q"&amp;(MONTH(QUARTERLY_INDEX_GEORGE_TOWN!A73)+2)/3</f>
        <v>2015:Q4</v>
      </c>
      <c r="B74" s="25">
        <f>ROUND(QUARTERLY_INDEX_GEORGE_TOWN!B73,1)</f>
        <v>98.1</v>
      </c>
      <c r="C74" s="25">
        <f>ROUND(QUARTERLY_INDEX_GEORGE_TOWN!C73,1)</f>
        <v>-2.6</v>
      </c>
      <c r="D74" s="25">
        <f>ROUND(QUARTERLY_INDEX_GEORGE_TOWN!D73,1)</f>
        <v>-1.8</v>
      </c>
    </row>
    <row r="75" spans="1:4" x14ac:dyDescent="0.2">
      <c r="A75" s="24" t="str">
        <f>YEAR(QUARTERLY_INDEX_GEORGE_TOWN!A74)&amp;":Q"&amp;(MONTH(QUARTERLY_INDEX_GEORGE_TOWN!A74)+2)/3</f>
        <v>2016:Q1</v>
      </c>
      <c r="B75" s="25">
        <f>ROUND(QUARTERLY_INDEX_GEORGE_TOWN!B74,1)</f>
        <v>100.6</v>
      </c>
      <c r="C75" s="25">
        <f>ROUND(QUARTERLY_INDEX_GEORGE_TOWN!C74,1)</f>
        <v>-0.2</v>
      </c>
      <c r="D75" s="25">
        <f>ROUND(QUARTERLY_INDEX_GEORGE_TOWN!D74,1)</f>
        <v>2.5</v>
      </c>
    </row>
    <row r="76" spans="1:4" x14ac:dyDescent="0.2">
      <c r="A76" s="24" t="str">
        <f>YEAR(QUARTERLY_INDEX_GEORGE_TOWN!A75)&amp;":Q"&amp;(MONTH(QUARTERLY_INDEX_GEORGE_TOWN!A75)+2)/3</f>
        <v>2016:Q2</v>
      </c>
      <c r="B76" s="25">
        <f>ROUND(QUARTERLY_INDEX_GEORGE_TOWN!B75,1)</f>
        <v>101.3</v>
      </c>
      <c r="C76" s="25">
        <f>ROUND(QUARTERLY_INDEX_GEORGE_TOWN!C75,1)</f>
        <v>0.1</v>
      </c>
      <c r="D76" s="25">
        <f>ROUND(QUARTERLY_INDEX_GEORGE_TOWN!D75,1)</f>
        <v>0.7</v>
      </c>
    </row>
    <row r="77" spans="1:4" x14ac:dyDescent="0.2">
      <c r="A77" s="24" t="str">
        <f>YEAR(QUARTERLY_INDEX_GEORGE_TOWN!A76)&amp;":Q"&amp;(MONTH(QUARTERLY_INDEX_GEORGE_TOWN!A76)+2)/3</f>
        <v>2016:Q3</v>
      </c>
      <c r="B77" s="25">
        <f>ROUND(QUARTERLY_INDEX_GEORGE_TOWN!B76,1)</f>
        <v>101.7</v>
      </c>
      <c r="C77" s="25">
        <f>ROUND(QUARTERLY_INDEX_GEORGE_TOWN!C76,1)</f>
        <v>1.8</v>
      </c>
      <c r="D77" s="25">
        <f>ROUND(QUARTERLY_INDEX_GEORGE_TOWN!D76,1)</f>
        <v>0.4</v>
      </c>
    </row>
    <row r="78" spans="1:4" x14ac:dyDescent="0.2">
      <c r="A78" s="24" t="str">
        <f>YEAR(QUARTERLY_INDEX_GEORGE_TOWN!A77)&amp;":Q"&amp;(MONTH(QUARTERLY_INDEX_GEORGE_TOWN!A77)+2)/3</f>
        <v>2016:Q4</v>
      </c>
      <c r="B78" s="25">
        <f>ROUND(QUARTERLY_INDEX_GEORGE_TOWN!B77,1)</f>
        <v>101.1</v>
      </c>
      <c r="C78" s="25">
        <f>ROUND(QUARTERLY_INDEX_GEORGE_TOWN!C77,1)</f>
        <v>3.1</v>
      </c>
      <c r="D78" s="25">
        <f>ROUND(QUARTERLY_INDEX_GEORGE_TOWN!D77,1)</f>
        <v>-0.6</v>
      </c>
    </row>
    <row r="79" spans="1:4" x14ac:dyDescent="0.2">
      <c r="A79" s="24" t="str">
        <f>YEAR(QUARTERLY_INDEX_GEORGE_TOWN!A78)&amp;":Q"&amp;(MONTH(QUARTERLY_INDEX_GEORGE_TOWN!A78)+2)/3</f>
        <v>2017:Q1</v>
      </c>
      <c r="B79" s="25">
        <f>ROUND(QUARTERLY_INDEX_GEORGE_TOWN!B78,1)</f>
        <v>104.2</v>
      </c>
      <c r="C79" s="25">
        <f>ROUND(QUARTERLY_INDEX_GEORGE_TOWN!C78,1)</f>
        <v>3.6</v>
      </c>
      <c r="D79" s="25">
        <f>ROUND(QUARTERLY_INDEX_GEORGE_TOWN!D78,1)</f>
        <v>3.1</v>
      </c>
    </row>
    <row r="80" spans="1:4" x14ac:dyDescent="0.2">
      <c r="A80" s="24" t="str">
        <f>YEAR(QUARTERLY_INDEX_GEORGE_TOWN!A79)&amp;":Q"&amp;(MONTH(QUARTERLY_INDEX_GEORGE_TOWN!A79)+2)/3</f>
        <v>2017:Q2</v>
      </c>
      <c r="B80" s="25">
        <f>ROUND(QUARTERLY_INDEX_GEORGE_TOWN!B79,1)</f>
        <v>104.7</v>
      </c>
      <c r="C80" s="25">
        <f>ROUND(QUARTERLY_INDEX_GEORGE_TOWN!C79,1)</f>
        <v>3.4</v>
      </c>
      <c r="D80" s="25">
        <f>ROUND(QUARTERLY_INDEX_GEORGE_TOWN!D79,1)</f>
        <v>0.5</v>
      </c>
    </row>
    <row r="81" spans="1:4" x14ac:dyDescent="0.2">
      <c r="A81" s="24" t="str">
        <f>YEAR(QUARTERLY_INDEX_GEORGE_TOWN!A80)&amp;":Q"&amp;(MONTH(QUARTERLY_INDEX_GEORGE_TOWN!A80)+2)/3</f>
        <v>2017:Q3</v>
      </c>
      <c r="B81" s="25">
        <f>ROUND(QUARTERLY_INDEX_GEORGE_TOWN!B80,1)</f>
        <v>107.1</v>
      </c>
      <c r="C81" s="25">
        <f>ROUND(QUARTERLY_INDEX_GEORGE_TOWN!C80,1)</f>
        <v>5.3</v>
      </c>
      <c r="D81" s="25">
        <f>ROUND(QUARTERLY_INDEX_GEORGE_TOWN!D80,1)</f>
        <v>2.2999999999999998</v>
      </c>
    </row>
    <row r="82" spans="1:4" x14ac:dyDescent="0.2">
      <c r="A82" s="24" t="str">
        <f>YEAR(QUARTERLY_INDEX_GEORGE_TOWN!A81)&amp;":Q"&amp;(MONTH(QUARTERLY_INDEX_GEORGE_TOWN!A81)+2)/3</f>
        <v>2017:Q4</v>
      </c>
      <c r="B82" s="25">
        <f>ROUND(QUARTERLY_INDEX_GEORGE_TOWN!B81,1)</f>
        <v>110.6</v>
      </c>
      <c r="C82" s="25">
        <f>ROUND(QUARTERLY_INDEX_GEORGE_TOWN!C81,1)</f>
        <v>9.4</v>
      </c>
      <c r="D82" s="25">
        <f>ROUND(QUARTERLY_INDEX_GEORGE_TOWN!D81,1)</f>
        <v>3.3</v>
      </c>
    </row>
    <row r="83" spans="1:4" x14ac:dyDescent="0.2">
      <c r="A83" s="24" t="str">
        <f>YEAR(QUARTERLY_INDEX_GEORGE_TOWN!A82)&amp;":Q"&amp;(MONTH(QUARTERLY_INDEX_GEORGE_TOWN!A82)+2)/3</f>
        <v>2018:Q1</v>
      </c>
      <c r="B83" s="25">
        <f>ROUND(QUARTERLY_INDEX_GEORGE_TOWN!B82,1)</f>
        <v>115</v>
      </c>
      <c r="C83" s="25">
        <f>ROUND(QUARTERLY_INDEX_GEORGE_TOWN!C82,1)</f>
        <v>10.4</v>
      </c>
      <c r="D83" s="25">
        <f>ROUND(QUARTERLY_INDEX_GEORGE_TOWN!D82,1)</f>
        <v>4</v>
      </c>
    </row>
    <row r="84" spans="1:4" x14ac:dyDescent="0.2">
      <c r="A84" s="24" t="str">
        <f>YEAR(QUARTERLY_INDEX_GEORGE_TOWN!A83)&amp;":Q"&amp;(MONTH(QUARTERLY_INDEX_GEORGE_TOWN!A83)+2)/3</f>
        <v>2018:Q2</v>
      </c>
      <c r="B84" s="25">
        <f>ROUND(QUARTERLY_INDEX_GEORGE_TOWN!B83,1)</f>
        <v>121.3</v>
      </c>
      <c r="C84" s="25">
        <f>ROUND(QUARTERLY_INDEX_GEORGE_TOWN!C83,1)</f>
        <v>15.9</v>
      </c>
      <c r="D84" s="25">
        <f>ROUND(QUARTERLY_INDEX_GEORGE_TOWN!D83,1)</f>
        <v>5.5</v>
      </c>
    </row>
    <row r="85" spans="1:4" x14ac:dyDescent="0.2">
      <c r="A85" s="24" t="str">
        <f>YEAR(QUARTERLY_INDEX_GEORGE_TOWN!A84)&amp;":Q"&amp;(MONTH(QUARTERLY_INDEX_GEORGE_TOWN!A84)+2)/3</f>
        <v>2018:Q3</v>
      </c>
      <c r="B85" s="25">
        <f>ROUND(QUARTERLY_INDEX_GEORGE_TOWN!B84,1)</f>
        <v>129</v>
      </c>
      <c r="C85" s="25">
        <f>ROUND(QUARTERLY_INDEX_GEORGE_TOWN!C84,1)</f>
        <v>20.399999999999999</v>
      </c>
      <c r="D85" s="25">
        <f>ROUND(QUARTERLY_INDEX_GEORGE_TOWN!D84,1)</f>
        <v>6.3</v>
      </c>
    </row>
    <row r="86" spans="1:4" x14ac:dyDescent="0.2">
      <c r="A86" s="24" t="str">
        <f>YEAR(QUARTERLY_INDEX_GEORGE_TOWN!A85)&amp;":Q"&amp;(MONTH(QUARTERLY_INDEX_GEORGE_TOWN!A85)+2)/3</f>
        <v>2018:Q4</v>
      </c>
      <c r="B86" s="25">
        <f>ROUND(QUARTERLY_INDEX_GEORGE_TOWN!B85,1)</f>
        <v>135.4</v>
      </c>
      <c r="C86" s="25">
        <f>ROUND(QUARTERLY_INDEX_GEORGE_TOWN!C85,1)</f>
        <v>22.4</v>
      </c>
      <c r="D86" s="25">
        <f>ROUND(QUARTERLY_INDEX_GEORGE_TOWN!D85,1)</f>
        <v>5</v>
      </c>
    </row>
    <row r="87" spans="1:4" x14ac:dyDescent="0.2">
      <c r="A87" s="24" t="str">
        <f>YEAR(QUARTERLY_INDEX_GEORGE_TOWN!A86)&amp;":Q"&amp;(MONTH(QUARTERLY_INDEX_GEORGE_TOWN!A86)+2)/3</f>
        <v>2019:Q1</v>
      </c>
      <c r="B87" s="25">
        <f>ROUND(QUARTERLY_INDEX_GEORGE_TOWN!B86,1)</f>
        <v>141.4</v>
      </c>
      <c r="C87" s="25">
        <f>ROUND(QUARTERLY_INDEX_GEORGE_TOWN!C86,1)</f>
        <v>23</v>
      </c>
      <c r="D87" s="25">
        <f>ROUND(QUARTERLY_INDEX_GEORGE_TOWN!D86,1)</f>
        <v>4.4000000000000004</v>
      </c>
    </row>
    <row r="88" spans="1:4" x14ac:dyDescent="0.2">
      <c r="A88" s="24" t="str">
        <f>YEAR(QUARTERLY_INDEX_GEORGE_TOWN!A87)&amp;":Q"&amp;(MONTH(QUARTERLY_INDEX_GEORGE_TOWN!A87)+2)/3</f>
        <v>2019:Q2</v>
      </c>
      <c r="B88" s="25">
        <f>ROUND(QUARTERLY_INDEX_GEORGE_TOWN!B87,1)</f>
        <v>146.1</v>
      </c>
      <c r="C88" s="25">
        <f>ROUND(QUARTERLY_INDEX_GEORGE_TOWN!C87,1)</f>
        <v>20.399999999999999</v>
      </c>
      <c r="D88" s="25">
        <f>ROUND(QUARTERLY_INDEX_GEORGE_TOWN!D87,1)</f>
        <v>3.3</v>
      </c>
    </row>
    <row r="89" spans="1:4" x14ac:dyDescent="0.2">
      <c r="A89" s="24" t="str">
        <f>YEAR(QUARTERLY_INDEX_GEORGE_TOWN!A88)&amp;":Q"&amp;(MONTH(QUARTERLY_INDEX_GEORGE_TOWN!A88)+2)/3</f>
        <v>2019:Q3</v>
      </c>
      <c r="B89" s="25">
        <f>ROUND(QUARTERLY_INDEX_GEORGE_TOWN!B88,1)</f>
        <v>147.19999999999999</v>
      </c>
      <c r="C89" s="25">
        <f>ROUND(QUARTERLY_INDEX_GEORGE_TOWN!C88,1)</f>
        <v>14.1</v>
      </c>
      <c r="D89" s="25">
        <f>ROUND(QUARTERLY_INDEX_GEORGE_TOWN!D88,1)</f>
        <v>0.8</v>
      </c>
    </row>
    <row r="90" spans="1:4" x14ac:dyDescent="0.2">
      <c r="A90" s="24" t="str">
        <f>YEAR(QUARTERLY_INDEX_GEORGE_TOWN!A89)&amp;":Q"&amp;(MONTH(QUARTERLY_INDEX_GEORGE_TOWN!A89)+2)/3</f>
        <v>2019:Q4</v>
      </c>
      <c r="B90" s="25">
        <f>ROUND(QUARTERLY_INDEX_GEORGE_TOWN!B89,1)</f>
        <v>151.69999999999999</v>
      </c>
      <c r="C90" s="25">
        <f>ROUND(QUARTERLY_INDEX_GEORGE_TOWN!C89,1)</f>
        <v>12</v>
      </c>
      <c r="D90" s="25">
        <f>ROUND(QUARTERLY_INDEX_GEORGE_TOWN!D89,1)</f>
        <v>3.1</v>
      </c>
    </row>
    <row r="91" spans="1:4" x14ac:dyDescent="0.2">
      <c r="A91" s="24" t="str">
        <f>YEAR(QUARTERLY_INDEX_GEORGE_TOWN!A90)&amp;":Q"&amp;(MONTH(QUARTERLY_INDEX_GEORGE_TOWN!A90)+2)/3</f>
        <v>2020:Q1</v>
      </c>
      <c r="B91" s="25">
        <f>ROUND(QUARTERLY_INDEX_GEORGE_TOWN!B90,1)</f>
        <v>155.4</v>
      </c>
      <c r="C91" s="25">
        <f>ROUND(QUARTERLY_INDEX_GEORGE_TOWN!C90,1)</f>
        <v>9.9</v>
      </c>
      <c r="D91" s="25">
        <f>ROUND(QUARTERLY_INDEX_GEORGE_TOWN!D90,1)</f>
        <v>2.4</v>
      </c>
    </row>
    <row r="92" spans="1:4" x14ac:dyDescent="0.2">
      <c r="A92" s="24" t="str">
        <f>YEAR(QUARTERLY_INDEX_GEORGE_TOWN!A91)&amp;":Q"&amp;(MONTH(QUARTERLY_INDEX_GEORGE_TOWN!A91)+2)/3</f>
        <v>2020:Q2</v>
      </c>
      <c r="B92" s="25">
        <f>ROUND(QUARTERLY_INDEX_GEORGE_TOWN!B91,1)</f>
        <v>154.69999999999999</v>
      </c>
      <c r="C92" s="25">
        <f>ROUND(QUARTERLY_INDEX_GEORGE_TOWN!C91,1)</f>
        <v>5.9</v>
      </c>
      <c r="D92" s="25">
        <f>ROUND(QUARTERLY_INDEX_GEORGE_TOWN!D91,1)</f>
        <v>-0.5</v>
      </c>
    </row>
    <row r="93" spans="1:4" x14ac:dyDescent="0.2">
      <c r="A93" s="24" t="str">
        <f>YEAR(QUARTERLY_INDEX_GEORGE_TOWN!A92)&amp;":Q"&amp;(MONTH(QUARTERLY_INDEX_GEORGE_TOWN!A92)+2)/3</f>
        <v>2020:Q3</v>
      </c>
      <c r="B93" s="25">
        <f>ROUND(QUARTERLY_INDEX_GEORGE_TOWN!B92,1)</f>
        <v>156.6</v>
      </c>
      <c r="C93" s="25">
        <f>ROUND(QUARTERLY_INDEX_GEORGE_TOWN!C92,1)</f>
        <v>6.4</v>
      </c>
      <c r="D93" s="25">
        <f>ROUND(QUARTERLY_INDEX_GEORGE_TOWN!D92,1)</f>
        <v>1.2</v>
      </c>
    </row>
    <row r="94" spans="1:4" x14ac:dyDescent="0.2">
      <c r="A94" s="24" t="str">
        <f>YEAR(QUARTERLY_INDEX_GEORGE_TOWN!A93)&amp;":Q"&amp;(MONTH(QUARTERLY_INDEX_GEORGE_TOWN!A93)+2)/3</f>
        <v>2020:Q4</v>
      </c>
      <c r="B94" s="25">
        <f>ROUND(QUARTERLY_INDEX_GEORGE_TOWN!B93,1)</f>
        <v>161.1</v>
      </c>
      <c r="C94" s="25">
        <f>ROUND(QUARTERLY_INDEX_GEORGE_TOWN!C93,1)</f>
        <v>6.2</v>
      </c>
      <c r="D94" s="25">
        <f>ROUND(QUARTERLY_INDEX_GEORGE_TOWN!D93,1)</f>
        <v>2.9</v>
      </c>
    </row>
    <row r="95" spans="1:4" x14ac:dyDescent="0.2">
      <c r="A95" s="24" t="str">
        <f>YEAR(QUARTERLY_INDEX_GEORGE_TOWN!A94)&amp;":Q"&amp;(MONTH(QUARTERLY_INDEX_GEORGE_TOWN!A94)+2)/3</f>
        <v>2021:Q1</v>
      </c>
      <c r="B95" s="25">
        <f>ROUND(QUARTERLY_INDEX_GEORGE_TOWN!B94,1)</f>
        <v>167.2</v>
      </c>
      <c r="C95" s="25">
        <f>ROUND(QUARTERLY_INDEX_GEORGE_TOWN!C94,1)</f>
        <v>7.6</v>
      </c>
      <c r="D95" s="25">
        <f>ROUND(QUARTERLY_INDEX_GEORGE_TOWN!D94,1)</f>
        <v>3.8</v>
      </c>
    </row>
    <row r="96" spans="1:4" x14ac:dyDescent="0.2">
      <c r="A96" s="24" t="str">
        <f>YEAR(QUARTERLY_INDEX_GEORGE_TOWN!A95)&amp;":Q"&amp;(MONTH(QUARTERLY_INDEX_GEORGE_TOWN!A95)+2)/3</f>
        <v>2021:Q2</v>
      </c>
      <c r="B96" s="25">
        <f>ROUND(QUARTERLY_INDEX_GEORGE_TOWN!B95,1)</f>
        <v>176.2</v>
      </c>
      <c r="C96" s="25">
        <f>ROUND(QUARTERLY_INDEX_GEORGE_TOWN!C95,1)</f>
        <v>13.9</v>
      </c>
      <c r="D96" s="25">
        <f>ROUND(QUARTERLY_INDEX_GEORGE_TOWN!D95,1)</f>
        <v>5.4</v>
      </c>
    </row>
    <row r="97" spans="1:4" x14ac:dyDescent="0.2">
      <c r="A97" s="24" t="str">
        <f>YEAR(QUARTERLY_INDEX_GEORGE_TOWN!A96)&amp;":Q"&amp;(MONTH(QUARTERLY_INDEX_GEORGE_TOWN!A96)+2)/3</f>
        <v>2021:Q3</v>
      </c>
      <c r="B97" s="25">
        <f>ROUND(QUARTERLY_INDEX_GEORGE_TOWN!B96,1)</f>
        <v>185.4</v>
      </c>
      <c r="C97" s="25">
        <f>ROUND(QUARTERLY_INDEX_GEORGE_TOWN!C96,1)</f>
        <v>18.399999999999999</v>
      </c>
      <c r="D97" s="25">
        <f>ROUND(QUARTERLY_INDEX_GEORGE_TOWN!D96,1)</f>
        <v>5.2</v>
      </c>
    </row>
    <row r="98" spans="1:4" x14ac:dyDescent="0.2">
      <c r="A98" s="24" t="str">
        <f>YEAR(QUARTERLY_INDEX_GEORGE_TOWN!A97)&amp;":Q"&amp;(MONTH(QUARTERLY_INDEX_GEORGE_TOWN!A97)+2)/3</f>
        <v>2021:Q4</v>
      </c>
      <c r="B98" s="25">
        <f>ROUND(QUARTERLY_INDEX_GEORGE_TOWN!B97,1)</f>
        <v>196</v>
      </c>
      <c r="C98" s="25">
        <f>ROUND(QUARTERLY_INDEX_GEORGE_TOWN!C97,1)</f>
        <v>21.7</v>
      </c>
      <c r="D98" s="25">
        <f>ROUND(QUARTERLY_INDEX_GEORGE_TOWN!D97,1)</f>
        <v>5.7</v>
      </c>
    </row>
    <row r="99" spans="1:4" x14ac:dyDescent="0.2">
      <c r="A99" s="24" t="str">
        <f>YEAR(QUARTERLY_INDEX_GEORGE_TOWN!A98)&amp;":Q"&amp;(MONTH(QUARTERLY_INDEX_GEORGE_TOWN!A98)+2)/3</f>
        <v>2022:Q1</v>
      </c>
      <c r="B99" s="25">
        <f>ROUND(QUARTERLY_INDEX_GEORGE_TOWN!B98,1)</f>
        <v>202.1</v>
      </c>
      <c r="C99" s="25">
        <f>ROUND(QUARTERLY_INDEX_GEORGE_TOWN!C98,1)</f>
        <v>20.9</v>
      </c>
      <c r="D99" s="25">
        <f>ROUND(QUARTERLY_INDEX_GEORGE_TOWN!D98,1)</f>
        <v>3.1</v>
      </c>
    </row>
    <row r="100" spans="1:4" x14ac:dyDescent="0.2">
      <c r="A100" s="24" t="str">
        <f>YEAR(QUARTERLY_INDEX_GEORGE_TOWN!A99)&amp;":Q"&amp;(MONTH(QUARTERLY_INDEX_GEORGE_TOWN!A99)+2)/3</f>
        <v>2022:Q2</v>
      </c>
      <c r="B100" s="25">
        <f>ROUND(QUARTERLY_INDEX_GEORGE_TOWN!B99,1)</f>
        <v>209</v>
      </c>
      <c r="C100" s="25">
        <f>ROUND(QUARTERLY_INDEX_GEORGE_TOWN!C99,1)</f>
        <v>18.600000000000001</v>
      </c>
      <c r="D100" s="25">
        <f>ROUND(QUARTERLY_INDEX_GEORGE_TOWN!D99,1)</f>
        <v>3.4</v>
      </c>
    </row>
    <row r="101" spans="1:4" x14ac:dyDescent="0.2">
      <c r="A101" s="24" t="str">
        <f>YEAR(QUARTERLY_INDEX_GEORGE_TOWN!A100)&amp;":Q"&amp;(MONTH(QUARTERLY_INDEX_GEORGE_TOWN!A100)+2)/3</f>
        <v>2022:Q3</v>
      </c>
      <c r="B101" s="25">
        <f>ROUND(QUARTERLY_INDEX_GEORGE_TOWN!B100,1)</f>
        <v>217</v>
      </c>
      <c r="C101" s="25">
        <f>ROUND(QUARTERLY_INDEX_GEORGE_TOWN!C100,1)</f>
        <v>17</v>
      </c>
      <c r="D101" s="25">
        <f>ROUND(QUARTERLY_INDEX_GEORGE_TOWN!D100,1)</f>
        <v>3.8</v>
      </c>
    </row>
    <row r="102" spans="1:4" x14ac:dyDescent="0.2">
      <c r="A102" s="24" t="str">
        <f>YEAR(QUARTERLY_INDEX_GEORGE_TOWN!A101)&amp;":Q"&amp;(MONTH(QUARTERLY_INDEX_GEORGE_TOWN!A101)+2)/3</f>
        <v>2022:Q4</v>
      </c>
      <c r="B102" s="25">
        <f>ROUND(QUARTERLY_INDEX_GEORGE_TOWN!B101,1)</f>
        <v>224.4</v>
      </c>
      <c r="C102" s="25">
        <f>ROUND(QUARTERLY_INDEX_GEORGE_TOWN!C101,1)</f>
        <v>14.5</v>
      </c>
      <c r="D102" s="25">
        <f>ROUND(QUARTERLY_INDEX_GEORGE_TOWN!D101,1)</f>
        <v>3.4</v>
      </c>
    </row>
    <row r="103" spans="1:4" x14ac:dyDescent="0.2">
      <c r="A103" s="24" t="str">
        <f>YEAR(QUARTERLY_INDEX_GEORGE_TOWN!A102)&amp;":Q"&amp;(MONTH(QUARTERLY_INDEX_GEORGE_TOWN!A102)+2)/3</f>
        <v>2023:Q1</v>
      </c>
      <c r="B103" s="25">
        <f>ROUND(QUARTERLY_INDEX_GEORGE_TOWN!B102,1)</f>
        <v>242.2</v>
      </c>
      <c r="C103" s="25">
        <f>ROUND(QUARTERLY_INDEX_GEORGE_TOWN!C102,1)</f>
        <v>19.8</v>
      </c>
      <c r="D103" s="25">
        <f>ROUND(QUARTERLY_INDEX_GEORGE_TOWN!D102,1)</f>
        <v>7.9</v>
      </c>
    </row>
    <row r="104" spans="1:4" x14ac:dyDescent="0.2">
      <c r="A104" s="24" t="str">
        <f>YEAR(QUARTERLY_INDEX_GEORGE_TOWN!A103)&amp;":Q"&amp;(MONTH(QUARTERLY_INDEX_GEORGE_TOWN!A103)+2)/3</f>
        <v>2023:Q2</v>
      </c>
      <c r="B104" s="25">
        <f>ROUND(QUARTERLY_INDEX_GEORGE_TOWN!B103,1)</f>
        <v>240.6</v>
      </c>
      <c r="C104" s="25">
        <f>ROUND(QUARTERLY_INDEX_GEORGE_TOWN!C103,1)</f>
        <v>15.1</v>
      </c>
      <c r="D104" s="25">
        <f>ROUND(QUARTERLY_INDEX_GEORGE_TOWN!D103,1)</f>
        <v>-0.7</v>
      </c>
    </row>
    <row r="105" spans="1:4" x14ac:dyDescent="0.2">
      <c r="A105" s="24" t="str">
        <f>YEAR(QUARTERLY_INDEX_GEORGE_TOWN!A104)&amp;":Q"&amp;(MONTH(QUARTERLY_INDEX_GEORGE_TOWN!A104)+2)/3</f>
        <v>2023:Q3</v>
      </c>
      <c r="B105" s="25">
        <f>ROUND(QUARTERLY_INDEX_GEORGE_TOWN!B104,1)</f>
        <v>234.4</v>
      </c>
      <c r="C105" s="25">
        <f>ROUND(QUARTERLY_INDEX_GEORGE_TOWN!C104,1)</f>
        <v>8</v>
      </c>
      <c r="D105" s="25">
        <f>ROUND(QUARTERLY_INDEX_GEORGE_TOWN!D104,1)</f>
        <v>-2.6</v>
      </c>
    </row>
    <row r="106" spans="1:4" x14ac:dyDescent="0.2">
      <c r="A106" s="24" t="str">
        <f>YEAR(QUARTERLY_INDEX_GEORGE_TOWN!A105)&amp;":Q"&amp;(MONTH(QUARTERLY_INDEX_GEORGE_TOWN!A105)+2)/3</f>
        <v>2023:Q4</v>
      </c>
      <c r="B106" s="25">
        <f>ROUND(QUARTERLY_INDEX_GEORGE_TOWN!B105,1)</f>
        <v>236.5</v>
      </c>
      <c r="C106" s="25">
        <f>ROUND(QUARTERLY_INDEX_GEORGE_TOWN!C105,1)</f>
        <v>5.4</v>
      </c>
      <c r="D106" s="25">
        <f>ROUND(QUARTERLY_INDEX_GEORGE_TOWN!D105,1)</f>
        <v>0.9</v>
      </c>
    </row>
    <row r="107" spans="1:4" x14ac:dyDescent="0.2">
      <c r="A107" s="24" t="str">
        <f>YEAR(QUARTERLY_INDEX_GEORGE_TOWN!A106)&amp;":Q"&amp;(MONTH(QUARTERLY_INDEX_GEORGE_TOWN!A106)+2)/3</f>
        <v>2024:Q1</v>
      </c>
      <c r="B107" s="25">
        <f>ROUND(QUARTERLY_INDEX_GEORGE_TOWN!B106,1)</f>
        <v>244.1</v>
      </c>
      <c r="C107" s="25">
        <f>ROUND(QUARTERLY_INDEX_GEORGE_TOWN!C106,1)</f>
        <v>0.8</v>
      </c>
      <c r="D107" s="25">
        <f>ROUND(QUARTERLY_INDEX_GEORGE_TOWN!D106,1)</f>
        <v>3.2</v>
      </c>
    </row>
    <row r="108" spans="1:4" x14ac:dyDescent="0.2">
      <c r="A108" s="24" t="str">
        <f>YEAR(QUARTERLY_INDEX_GEORGE_TOWN!A107)&amp;":Q"&amp;(MONTH(QUARTERLY_INDEX_GEORGE_TOWN!A107)+2)/3</f>
        <v>2024:Q2</v>
      </c>
      <c r="B108" s="25">
        <f>ROUND(QUARTERLY_INDEX_GEORGE_TOWN!B107,1)</f>
        <v>248.1</v>
      </c>
      <c r="C108" s="25">
        <f>ROUND(QUARTERLY_INDEX_GEORGE_TOWN!C107,1)</f>
        <v>3.1</v>
      </c>
      <c r="D108" s="25">
        <f>ROUND(QUARTERLY_INDEX_GEORGE_TOWN!D107,1)</f>
        <v>1.6</v>
      </c>
    </row>
    <row r="109" spans="1:4" x14ac:dyDescent="0.2">
      <c r="A109" s="24" t="str">
        <f>YEAR(QUARTERLY_INDEX_GEORGE_TOWN!A108)&amp;":Q"&amp;(MONTH(QUARTERLY_INDEX_GEORGE_TOWN!A108)+2)/3</f>
        <v>2024:Q3</v>
      </c>
      <c r="B109" s="25">
        <f>ROUND(QUARTERLY_INDEX_GEORGE_TOWN!B108,1)</f>
        <v>245.8</v>
      </c>
      <c r="C109" s="25">
        <f>ROUND(QUARTERLY_INDEX_GEORGE_TOWN!C108,1)</f>
        <v>4.9000000000000004</v>
      </c>
      <c r="D109" s="25">
        <f>ROUND(QUARTERLY_INDEX_GEORGE_TOWN!D108,1)</f>
        <v>-0.9</v>
      </c>
    </row>
    <row r="110" spans="1:4" x14ac:dyDescent="0.2">
      <c r="A110" s="24" t="str">
        <f>YEAR(QUARTERLY_INDEX_GEORGE_TOWN!A109)&amp;":Q"&amp;(MONTH(QUARTERLY_INDEX_GEORGE_TOWN!A109)+2)/3</f>
        <v>2024:Q4</v>
      </c>
      <c r="B110" s="25">
        <f>ROUND(QUARTERLY_INDEX_GEORGE_TOWN!B109,1)</f>
        <v>242.5</v>
      </c>
      <c r="C110" s="25">
        <f>ROUND(QUARTERLY_INDEX_GEORGE_TOWN!C109,1)</f>
        <v>2.5</v>
      </c>
      <c r="D110" s="25">
        <f>ROUND(QUARTERLY_INDEX_GEORGE_TOWN!D109,1)</f>
        <v>-1.3</v>
      </c>
    </row>
    <row r="111" spans="1:4" x14ac:dyDescent="0.2">
      <c r="A111" s="24" t="str">
        <f>YEAR(QUARTERLY_INDEX_GEORGE_TOWN!A110)&amp;":Q"&amp;(MONTH(QUARTERLY_INDEX_GEORGE_TOWN!A110)+2)/3</f>
        <v>2025:Q1</v>
      </c>
      <c r="B111" s="25">
        <f>ROUND(QUARTERLY_INDEX_GEORGE_TOWN!B110,1)</f>
        <v>244.3</v>
      </c>
      <c r="C111" s="25">
        <f>ROUND(QUARTERLY_INDEX_GEORGE_TOWN!C110,1)</f>
        <v>0.1</v>
      </c>
      <c r="D111" s="25">
        <f>ROUND(QUARTERLY_INDEX_GEORGE_TOWN!D110,1)</f>
        <v>0.7</v>
      </c>
    </row>
    <row r="112" spans="1:4" x14ac:dyDescent="0.2">
      <c r="A112" s="24" t="str">
        <f>YEAR(QUARTERLY_INDEX_GEORGE_TOWN!A111)&amp;":Q"&amp;(MONTH(QUARTERLY_INDEX_GEORGE_TOWN!A111)+2)/3</f>
        <v>2025:Q2</v>
      </c>
      <c r="B112" s="25">
        <f>ROUND(QUARTERLY_INDEX_GEORGE_TOWN!B111,1)</f>
        <v>249</v>
      </c>
      <c r="C112" s="25">
        <f>ROUND(QUARTERLY_INDEX_GEORGE_TOWN!C111,1)</f>
        <v>0.4</v>
      </c>
      <c r="D112" s="25">
        <f>ROUND(QUARTERLY_INDEX_GEORGE_TOWN!D111,1)</f>
        <v>1.9</v>
      </c>
    </row>
    <row r="113" spans="1:4" x14ac:dyDescent="0.2">
      <c r="A113" s="24" t="str">
        <f>YEAR(QUARTERLY_INDEX_GEORGE_TOWN!A112)&amp;":Q"&amp;(MONTH(QUARTERLY_INDEX_GEORGE_TOWN!A112)+2)/3</f>
        <v>2025:Q3</v>
      </c>
      <c r="B113" s="25">
        <f>ROUND(QUARTERLY_INDEX_GEORGE_TOWN!B112,1)</f>
        <v>250.6</v>
      </c>
      <c r="C113" s="25">
        <f>ROUND(QUARTERLY_INDEX_GEORGE_TOWN!C112,1)</f>
        <v>2</v>
      </c>
      <c r="D113" s="25">
        <f>ROUND(QUARTERLY_INDEX_GEORGE_TOWN!D112,1)</f>
        <v>0.6</v>
      </c>
    </row>
    <row r="114" spans="1:4" x14ac:dyDescent="0.2">
      <c r="A114" s="24" t="str">
        <f>YEAR(QUARTERLY_INDEX_GEORGE_TOWN!A113)&amp;":Q"&amp;(MONTH(QUARTERLY_INDEX_GEORGE_TOWN!A113)+2)/3</f>
        <v>2025:Q4</v>
      </c>
      <c r="B114" s="25">
        <f>ROUND(QUARTERLY_INDEX_GEORGE_TOWN!B113,1)</f>
        <v>250.7</v>
      </c>
      <c r="C114" s="25">
        <f>ROUND(QUARTERLY_INDEX_GEORGE_TOWN!C113,1)</f>
        <v>3.4</v>
      </c>
      <c r="D114" s="25">
        <f>ROUND(QUARTERLY_INDEX_GEORGE_TOWN!D113,1)</f>
        <v>0</v>
      </c>
    </row>
    <row r="115" spans="1:4" x14ac:dyDescent="0.2">
      <c r="A115" s="24" t="str">
        <f>YEAR(QUARTERLY_INDEX_GEORGE_TOWN!A114)&amp;":Q"&amp;(MONTH(QUARTERLY_INDEX_GEORGE_TOWN!A114)+2)/3</f>
        <v>2026:Q1</v>
      </c>
      <c r="B115" s="25">
        <f>ROUND(QUARTERLY_INDEX_GEORGE_TOWN!B114,1)</f>
        <v>0</v>
      </c>
      <c r="C115" s="25" t="e">
        <f>ROUND(QUARTERLY_INDEX_GEORGE_TOWN!C114,1)</f>
        <v>#N/A</v>
      </c>
      <c r="D115" s="25" t="e">
        <f>ROUND(QUARTERLY_INDEX_GEORGE_TOWN!D114,1)</f>
        <v>#N/A</v>
      </c>
    </row>
    <row r="116" spans="1:4" x14ac:dyDescent="0.2">
      <c r="A116" s="24" t="str">
        <f>YEAR(QUARTERLY_INDEX_GEORGE_TOWN!A115)&amp;":Q"&amp;(MONTH(QUARTERLY_INDEX_GEORGE_TOWN!A115)+2)/3</f>
        <v>2026:Q2</v>
      </c>
      <c r="B116" s="25">
        <f>ROUND(QUARTERLY_INDEX_GEORGE_TOWN!B115,1)</f>
        <v>0</v>
      </c>
      <c r="C116" s="25" t="e">
        <f>ROUND(QUARTERLY_INDEX_GEORGE_TOWN!C115,1)</f>
        <v>#N/A</v>
      </c>
      <c r="D116" s="25" t="e">
        <f>ROUND(QUARTERLY_INDEX_GEORGE_TOWN!D115,1)</f>
        <v>#N/A</v>
      </c>
    </row>
    <row r="117" spans="1:4" x14ac:dyDescent="0.2">
      <c r="A117" s="24" t="str">
        <f>YEAR(QUARTERLY_INDEX_GEORGE_TOWN!A116)&amp;":Q"&amp;(MONTH(QUARTERLY_INDEX_GEORGE_TOWN!A116)+2)/3</f>
        <v>2026:Q3</v>
      </c>
      <c r="B117" s="25">
        <f>ROUND(QUARTERLY_INDEX_GEORGE_TOWN!B116,1)</f>
        <v>0</v>
      </c>
      <c r="C117" s="25" t="e">
        <f>ROUND(QUARTERLY_INDEX_GEORGE_TOWN!C116,1)</f>
        <v>#N/A</v>
      </c>
      <c r="D117" s="25" t="e">
        <f>ROUND(QUARTERLY_INDEX_GEORGE_TOWN!D116,1)</f>
        <v>#N/A</v>
      </c>
    </row>
    <row r="118" spans="1:4" x14ac:dyDescent="0.2">
      <c r="A118" s="24" t="str">
        <f>YEAR(QUARTERLY_INDEX_GEORGE_TOWN!A117)&amp;":Q"&amp;(MONTH(QUARTERLY_INDEX_GEORGE_TOWN!A117)+2)/3</f>
        <v>2026:Q4</v>
      </c>
      <c r="B118" s="25">
        <f>ROUND(QUARTERLY_INDEX_GEORGE_TOWN!B117,1)</f>
        <v>0</v>
      </c>
      <c r="C118" s="25" t="e">
        <f>ROUND(QUARTERLY_INDEX_GEORGE_TOWN!C117,1)</f>
        <v>#N/A</v>
      </c>
      <c r="D118" s="25" t="e">
        <f>ROUND(QUARTERLY_INDEX_GEORGE_TOWN!D117,1)</f>
        <v>#N/A</v>
      </c>
    </row>
  </sheetData>
  <printOptions horizontalCentered="1"/>
  <pageMargins left="0.7" right="0.7" top="0.75" bottom="0.75" header="0.3" footer="0.3"/>
  <pageSetup scale="70" orientation="landscape" r:id="rId1"/>
  <headerFooter>
    <oddHeader>&amp;C&amp;"Arial,Bold"&amp;20George Town Index - 2025</oddHeader>
  </headerFooter>
  <ignoredErrors>
    <ignoredError sqref="F3" calculatedColumn="1"/>
  </ignoredErrors>
  <drawing r:id="rId2"/>
  <tableParts count="2"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A5F65-6DA2-4D61-A5F2-A654644AF1E1}">
  <sheetPr>
    <pageSetUpPr fitToPage="1"/>
  </sheetPr>
  <dimension ref="A1:W29"/>
  <sheetViews>
    <sheetView workbookViewId="0">
      <selection activeCell="A29" sqref="A1:P29"/>
    </sheetView>
  </sheetViews>
  <sheetFormatPr defaultRowHeight="12.75" x14ac:dyDescent="0.2"/>
  <cols>
    <col min="1" max="1" width="14.85546875" style="31" customWidth="1"/>
    <col min="2" max="3" width="20.85546875" style="34" customWidth="1"/>
  </cols>
  <sheetData>
    <row r="1" spans="1:3" ht="25.5" customHeight="1" x14ac:dyDescent="0.2">
      <c r="A1" s="31" t="s">
        <v>2</v>
      </c>
      <c r="B1" s="32" t="s">
        <v>32</v>
      </c>
      <c r="C1" s="32" t="s">
        <v>18</v>
      </c>
    </row>
    <row r="2" spans="1:3" ht="20.100000000000001" customHeight="1" x14ac:dyDescent="0.2">
      <c r="A2" s="33">
        <v>1998</v>
      </c>
      <c r="B2" s="34">
        <f>[2]ANNUAL_INDEXES_WEIGHTS!D2</f>
        <v>60.344736369582201</v>
      </c>
    </row>
    <row r="3" spans="1:3" ht="20.100000000000001" customHeight="1" x14ac:dyDescent="0.2">
      <c r="A3" s="33">
        <v>1999</v>
      </c>
      <c r="B3" s="34">
        <f>[2]ANNUAL_INDEXES_WEIGHTS!D3</f>
        <v>60.883916065418603</v>
      </c>
      <c r="C3" s="34">
        <f>IF(B3&gt;0,100*(ROUND(B3,1)/ROUND(B2,1)-1),NA())</f>
        <v>0.99502487562188602</v>
      </c>
    </row>
    <row r="4" spans="1:3" ht="20.100000000000001" customHeight="1" x14ac:dyDescent="0.2">
      <c r="A4" s="33">
        <v>2000</v>
      </c>
      <c r="B4" s="34">
        <f>[2]ANNUAL_INDEXES_WEIGHTS!D4</f>
        <v>65.092705597155202</v>
      </c>
      <c r="C4" s="34">
        <f>IF(B4&gt;0,100*(ROUND(B4,1)/ROUND(B3,1)-1),NA())</f>
        <v>6.8965517241379226</v>
      </c>
    </row>
    <row r="5" spans="1:3" ht="20.100000000000001" customHeight="1" x14ac:dyDescent="0.2">
      <c r="A5" s="33">
        <v>2001</v>
      </c>
      <c r="B5" s="34">
        <f>[2]ANNUAL_INDEXES_WEIGHTS!D5</f>
        <v>61.368906819934701</v>
      </c>
      <c r="C5" s="34">
        <f>IF(B5&gt;0,100*(ROUND(B5,1)/ROUND(B4,1)-1),NA())</f>
        <v>-5.6835637480798678</v>
      </c>
    </row>
    <row r="6" spans="1:3" ht="20.100000000000001" customHeight="1" x14ac:dyDescent="0.2">
      <c r="A6" s="33">
        <v>2002</v>
      </c>
      <c r="B6" s="34">
        <f>[2]ANNUAL_INDEXES_WEIGHTS!D6</f>
        <v>62.8619544821955</v>
      </c>
      <c r="C6" s="34">
        <f>IF(B6&gt;0,100*(ROUND(B6,1)/ROUND(B5,1)-1),NA())</f>
        <v>2.4429967426710109</v>
      </c>
    </row>
    <row r="7" spans="1:3" ht="20.100000000000001" customHeight="1" x14ac:dyDescent="0.2">
      <c r="A7" s="33">
        <v>2003</v>
      </c>
      <c r="B7" s="34">
        <f>[2]ANNUAL_INDEXES_WEIGHTS!D7</f>
        <v>61.599455721178401</v>
      </c>
      <c r="C7" s="34">
        <f>IF(B7&gt;0,100*(ROUND(B7,1)/ROUND(B6,1)-1),NA())</f>
        <v>-2.0667726550079424</v>
      </c>
    </row>
    <row r="8" spans="1:3" ht="20.100000000000001" customHeight="1" x14ac:dyDescent="0.2">
      <c r="A8" s="33">
        <v>2004</v>
      </c>
      <c r="B8" s="34">
        <f>[2]ANNUAL_INDEXES_WEIGHTS!D8</f>
        <v>64.745128670409898</v>
      </c>
      <c r="C8" s="34">
        <f>IF(B8&gt;0,100*(ROUND(B8,1)/ROUND(B7,1)-1),NA())</f>
        <v>5.0324675324675328</v>
      </c>
    </row>
    <row r="9" spans="1:3" ht="20.100000000000001" customHeight="1" x14ac:dyDescent="0.2">
      <c r="A9" s="33">
        <v>2005</v>
      </c>
      <c r="B9" s="34">
        <f>[2]ANNUAL_INDEXES_WEIGHTS!D9</f>
        <v>80.925942436584194</v>
      </c>
      <c r="C9" s="34">
        <f>IF(B9&gt;0,100*(ROUND(B9,1)/ROUND(B8,1)-1),NA())</f>
        <v>25.038639876352399</v>
      </c>
    </row>
    <row r="10" spans="1:3" ht="20.100000000000001" customHeight="1" x14ac:dyDescent="0.2">
      <c r="A10" s="33">
        <v>2006</v>
      </c>
      <c r="B10" s="34">
        <f>[2]ANNUAL_INDEXES_WEIGHTS!D10</f>
        <v>96.367723021323101</v>
      </c>
      <c r="C10" s="34">
        <f>IF(B10&gt;0,100*(ROUND(B10,1)/ROUND(B9,1)-1),NA())</f>
        <v>19.159456118665009</v>
      </c>
    </row>
    <row r="11" spans="1:3" ht="20.100000000000001" customHeight="1" x14ac:dyDescent="0.2">
      <c r="A11" s="33">
        <v>2007</v>
      </c>
      <c r="B11" s="34">
        <f>[2]ANNUAL_INDEXES_WEIGHTS!D11</f>
        <v>99.702641583915906</v>
      </c>
      <c r="C11" s="34">
        <f>IF(B11&gt;0,100*(ROUND(B11,1)/ROUND(B10,1)-1),NA())</f>
        <v>3.4232365145228094</v>
      </c>
    </row>
    <row r="12" spans="1:3" ht="20.100000000000001" customHeight="1" x14ac:dyDescent="0.2">
      <c r="A12" s="33">
        <v>2008</v>
      </c>
      <c r="B12" s="34">
        <f>[2]ANNUAL_INDEXES_WEIGHTS!D12</f>
        <v>97.080175831007494</v>
      </c>
      <c r="C12" s="34">
        <f>IF(B12&gt;0,100*(ROUND(B12,1)/ROUND(B11,1)-1),NA())</f>
        <v>-2.6078234704112413</v>
      </c>
    </row>
    <row r="13" spans="1:3" ht="20.100000000000001" customHeight="1" x14ac:dyDescent="0.2">
      <c r="A13" s="33">
        <v>2009</v>
      </c>
      <c r="B13" s="34">
        <f>[2]ANNUAL_INDEXES_WEIGHTS!D13</f>
        <v>97.501559500175702</v>
      </c>
      <c r="C13" s="34">
        <f>IF(B13&gt;0,100*(ROUND(B13,1)/ROUND(B12,1)-1),NA())</f>
        <v>0.41194644696189719</v>
      </c>
    </row>
    <row r="14" spans="1:3" ht="20.100000000000001" customHeight="1" x14ac:dyDescent="0.2">
      <c r="A14" s="33">
        <v>2010</v>
      </c>
      <c r="B14" s="34">
        <f>[2]ANNUAL_INDEXES_WEIGHTS!D14</f>
        <v>98.400635634881098</v>
      </c>
      <c r="C14" s="34">
        <f>IF(B14&gt;0,100*(ROUND(B14,1)/ROUND(B13,1)-1),NA())</f>
        <v>0.92307692307693756</v>
      </c>
    </row>
    <row r="15" spans="1:3" ht="20.100000000000001" customHeight="1" x14ac:dyDescent="0.2">
      <c r="A15" s="33">
        <v>2011</v>
      </c>
      <c r="B15" s="34">
        <f>[2]ANNUAL_INDEXES_WEIGHTS!D15</f>
        <v>102.07697808423499</v>
      </c>
      <c r="C15" s="34">
        <f>IF(B15&gt;0,100*(ROUND(B15,1)/ROUND(B14,1)-1),NA())</f>
        <v>3.7601626016259937</v>
      </c>
    </row>
    <row r="16" spans="1:3" ht="20.100000000000001" customHeight="1" x14ac:dyDescent="0.2">
      <c r="A16" s="33">
        <v>2012</v>
      </c>
      <c r="B16" s="34">
        <f>[2]ANNUAL_INDEXES_WEIGHTS!D16</f>
        <v>104.055807377737</v>
      </c>
      <c r="C16" s="34">
        <f>IF(B16&gt;0,100*(ROUND(B16,1)/ROUND(B15,1)-1),NA())</f>
        <v>1.9588638589618013</v>
      </c>
    </row>
    <row r="17" spans="1:3" ht="20.100000000000001" customHeight="1" x14ac:dyDescent="0.2">
      <c r="A17" s="33">
        <v>2013</v>
      </c>
      <c r="B17" s="34">
        <f>[2]ANNUAL_INDEXES_WEIGHTS!D17</f>
        <v>96.164415639245206</v>
      </c>
      <c r="C17" s="34">
        <f>IF(B17&gt;0,100*(ROUND(B17,1)/ROUND(B16,1)-1),NA())</f>
        <v>-7.5888568683957658</v>
      </c>
    </row>
    <row r="18" spans="1:3" ht="20.100000000000001" customHeight="1" x14ac:dyDescent="0.2">
      <c r="A18" s="33">
        <v>2014</v>
      </c>
      <c r="B18" s="34">
        <f>[2]ANNUAL_INDEXES_WEIGHTS!D18</f>
        <v>95.626830545453402</v>
      </c>
      <c r="C18" s="34">
        <f>IF(B18&gt;0,100*(ROUND(B18,1)/ROUND(B17,1)-1),NA())</f>
        <v>-0.62370062370062929</v>
      </c>
    </row>
    <row r="19" spans="1:3" ht="20.100000000000001" customHeight="1" x14ac:dyDescent="0.2">
      <c r="A19" s="33">
        <v>2015</v>
      </c>
      <c r="B19" s="34">
        <f>[2]ANNUAL_INDEXES_WEIGHTS!D19</f>
        <v>100</v>
      </c>
      <c r="C19" s="34">
        <f>IF(B19&gt;0,100*(ROUND(B19,1)/ROUND(B18,1)-1),NA())</f>
        <v>4.6025104602510414</v>
      </c>
    </row>
    <row r="20" spans="1:3" ht="20.100000000000001" customHeight="1" x14ac:dyDescent="0.2">
      <c r="A20" s="33">
        <v>2016</v>
      </c>
      <c r="B20" s="34">
        <f>[2]ANNUAL_INDEXES_WEIGHTS!D20</f>
        <v>111.442158134726</v>
      </c>
      <c r="C20" s="34">
        <f>IF(B20&gt;0,100*(ROUND(B20,1)/ROUND(B19,1)-1),NA())</f>
        <v>11.400000000000009</v>
      </c>
    </row>
    <row r="21" spans="1:3" ht="20.100000000000001" customHeight="1" x14ac:dyDescent="0.2">
      <c r="A21" s="33">
        <v>2017</v>
      </c>
      <c r="B21" s="34">
        <f>[2]ANNUAL_INDEXES_WEIGHTS!D21</f>
        <v>162.98831058010001</v>
      </c>
      <c r="C21" s="34">
        <f>IF(B21&gt;0,100*(ROUND(B21,1)/ROUND(B20,1)-1),NA())</f>
        <v>46.319569120287255</v>
      </c>
    </row>
    <row r="22" spans="1:3" ht="20.100000000000001" customHeight="1" x14ac:dyDescent="0.2">
      <c r="A22" s="33">
        <v>2018</v>
      </c>
      <c r="B22" s="34">
        <f>[2]ANNUAL_INDEXES_WEIGHTS!D22</f>
        <v>167.77428595334399</v>
      </c>
      <c r="C22" s="34">
        <f>IF(B22&gt;0,100*(ROUND(B22,1)/ROUND(B21,1)-1),NA())</f>
        <v>2.9447852760736248</v>
      </c>
    </row>
    <row r="23" spans="1:3" ht="20.100000000000001" customHeight="1" x14ac:dyDescent="0.2">
      <c r="A23" s="33">
        <v>2019</v>
      </c>
      <c r="B23" s="34">
        <f>[2]ANNUAL_INDEXES_WEIGHTS!D23</f>
        <v>234.76753010878701</v>
      </c>
      <c r="C23" s="34">
        <f>IF(B23&gt;0,100*(ROUND(B23,1)/ROUND(B22,1)-1),NA())</f>
        <v>39.928486293206198</v>
      </c>
    </row>
    <row r="24" spans="1:3" ht="20.100000000000001" customHeight="1" x14ac:dyDescent="0.2">
      <c r="A24" s="33">
        <v>2020</v>
      </c>
      <c r="B24" s="34">
        <f>[2]ANNUAL_INDEXES_WEIGHTS!D24</f>
        <v>241.49121566775801</v>
      </c>
      <c r="C24" s="34">
        <f>IF(B24&gt;0,100*(ROUND(B24,1)/ROUND(B23,1)-1),NA())</f>
        <v>2.8534923339011975</v>
      </c>
    </row>
    <row r="25" spans="1:3" ht="20.100000000000001" customHeight="1" x14ac:dyDescent="0.2">
      <c r="A25" s="33">
        <v>2021</v>
      </c>
      <c r="B25" s="34">
        <f>[2]ANNUAL_INDEXES_WEIGHTS!D25</f>
        <v>234.400852925648</v>
      </c>
      <c r="C25" s="34">
        <f>IF(B25&gt;0,100*(ROUND(B25,1)/ROUND(B24,1)-1),NA())</f>
        <v>-2.9399585921325078</v>
      </c>
    </row>
    <row r="26" spans="1:3" ht="20.100000000000001" customHeight="1" x14ac:dyDescent="0.2">
      <c r="A26" s="33">
        <v>2022</v>
      </c>
      <c r="B26" s="34">
        <f>[2]ANNUAL_INDEXES_WEIGHTS!D26</f>
        <v>293.72315291045697</v>
      </c>
      <c r="C26" s="34">
        <f>IF(B26&gt;0,100*(ROUND(B26,1)/ROUND(B25,1)-1),NA())</f>
        <v>25.298634812286693</v>
      </c>
    </row>
    <row r="27" spans="1:3" ht="20.100000000000001" customHeight="1" x14ac:dyDescent="0.2">
      <c r="A27" s="33">
        <v>2023</v>
      </c>
      <c r="B27" s="34">
        <f>[2]ANNUAL_INDEXES_WEIGHTS!D27</f>
        <v>303.68648610647</v>
      </c>
      <c r="C27" s="34">
        <f>IF(B27&gt;0,100*(ROUND(B27,1)/ROUND(B26,1)-1),NA())</f>
        <v>3.404834865509021</v>
      </c>
    </row>
    <row r="28" spans="1:3" ht="20.100000000000001" customHeight="1" x14ac:dyDescent="0.2">
      <c r="A28" s="33">
        <v>2024</v>
      </c>
      <c r="B28" s="34">
        <f>[2]ANNUAL_INDEXES_WEIGHTS!D28</f>
        <v>311.89497199445202</v>
      </c>
      <c r="C28" s="34">
        <f>IF(B28&gt;0,100*(ROUND(B28,1)/ROUND(B27,1)-1),NA())</f>
        <v>2.7000329272308221</v>
      </c>
    </row>
    <row r="29" spans="1:3" ht="20.100000000000001" customHeight="1" x14ac:dyDescent="0.2">
      <c r="A29" s="33">
        <v>2025</v>
      </c>
      <c r="B29" s="34">
        <f>[2]ANNUAL_INDEXES_WEIGHTS!D29</f>
        <v>277.74921769358298</v>
      </c>
      <c r="C29" s="34">
        <f>IF(B29&gt;0,100*(ROUND(B29,1)/ROUND(B28,1)-1),NA())</f>
        <v>-10.965052901571015</v>
      </c>
    </row>
  </sheetData>
  <printOptions horizontalCentered="1"/>
  <pageMargins left="0.7" right="0.7" top="0.75" bottom="0.75" header="0.3" footer="0.3"/>
  <pageSetup scale="70" orientation="landscape" horizontalDpi="1200" verticalDpi="1200" r:id="rId1"/>
  <headerFooter>
    <oddHeader>&amp;C&amp;"Arial,Bold"&amp;20Seven Mile Beach Index - 2025</oddHead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61806-F6FC-4F44-9051-7D2B003AF000}">
  <sheetPr>
    <pageSetUpPr fitToPage="1"/>
  </sheetPr>
  <dimension ref="A1:W30"/>
  <sheetViews>
    <sheetView workbookViewId="0">
      <selection activeCell="N31" sqref="A1:N31"/>
    </sheetView>
  </sheetViews>
  <sheetFormatPr defaultRowHeight="12.75" x14ac:dyDescent="0.2"/>
  <cols>
    <col min="1" max="1" width="14.85546875" style="31" customWidth="1"/>
    <col min="2" max="3" width="20.85546875" style="34" customWidth="1"/>
  </cols>
  <sheetData>
    <row r="1" spans="1:3" ht="38.25" customHeight="1" x14ac:dyDescent="0.2">
      <c r="A1" s="31" t="s">
        <v>2</v>
      </c>
      <c r="B1" s="32" t="s">
        <v>33</v>
      </c>
      <c r="C1" s="32" t="s">
        <v>19</v>
      </c>
    </row>
    <row r="2" spans="1:3" ht="20.100000000000001" customHeight="1" x14ac:dyDescent="0.2">
      <c r="A2" s="33">
        <v>1998</v>
      </c>
      <c r="B2" s="34">
        <f>[2]ANNUAL_INDEXES_WEIGHTS!E2</f>
        <v>56.778357363059101</v>
      </c>
    </row>
    <row r="3" spans="1:3" ht="20.100000000000001" customHeight="1" x14ac:dyDescent="0.2">
      <c r="A3" s="33">
        <v>1999</v>
      </c>
      <c r="B3" s="34">
        <f>[2]ANNUAL_INDEXES_WEIGHTS!E3</f>
        <v>57.635031407605503</v>
      </c>
      <c r="C3" s="34">
        <f>IF(B3&gt;0,100*(ROUND(B3,1)/ROUND(B2,1)-1),NA())</f>
        <v>1.4084507042253502</v>
      </c>
    </row>
    <row r="4" spans="1:3" ht="20.100000000000001" customHeight="1" x14ac:dyDescent="0.2">
      <c r="A4" s="33">
        <v>2000</v>
      </c>
      <c r="B4" s="34">
        <f>[2]ANNUAL_INDEXES_WEIGHTS!E4</f>
        <v>77.430296860944196</v>
      </c>
      <c r="C4" s="34">
        <f>IF(B4&gt;0,100*(ROUND(B4,1)/ROUND(B3,1)-1),NA())</f>
        <v>34.375</v>
      </c>
    </row>
    <row r="5" spans="1:3" ht="20.100000000000001" customHeight="1" x14ac:dyDescent="0.2">
      <c r="A5" s="33">
        <v>2001</v>
      </c>
      <c r="B5" s="34">
        <f>[2]ANNUAL_INDEXES_WEIGHTS!E5</f>
        <v>72.2613738289418</v>
      </c>
      <c r="C5" s="34">
        <f>IF(B5&gt;0,100*(ROUND(B5,1)/ROUND(B4,1)-1),NA())</f>
        <v>-6.5891472868217171</v>
      </c>
    </row>
    <row r="6" spans="1:3" ht="20.100000000000001" customHeight="1" x14ac:dyDescent="0.2">
      <c r="A6" s="33">
        <v>2002</v>
      </c>
      <c r="B6" s="34">
        <f>[2]ANNUAL_INDEXES_WEIGHTS!E6</f>
        <v>68.662749825847897</v>
      </c>
      <c r="C6" s="34">
        <f>IF(B6&gt;0,100*(ROUND(B6,1)/ROUND(B5,1)-1),NA())</f>
        <v>-4.979253112033188</v>
      </c>
    </row>
    <row r="7" spans="1:3" ht="20.100000000000001" customHeight="1" x14ac:dyDescent="0.2">
      <c r="A7" s="33">
        <v>2003</v>
      </c>
      <c r="B7" s="34">
        <f>[2]ANNUAL_INDEXES_WEIGHTS!E7</f>
        <v>76.3311840070551</v>
      </c>
      <c r="C7" s="34">
        <f>IF(B7&gt;0,100*(ROUND(B7,1)/ROUND(B6,1)-1),NA())</f>
        <v>11.062590975254727</v>
      </c>
    </row>
    <row r="8" spans="1:3" ht="20.100000000000001" customHeight="1" x14ac:dyDescent="0.2">
      <c r="A8" s="33">
        <v>2004</v>
      </c>
      <c r="B8" s="34">
        <f>[2]ANNUAL_INDEXES_WEIGHTS!E8</f>
        <v>74.208684052430598</v>
      </c>
      <c r="C8" s="34">
        <f>IF(B8&gt;0,100*(ROUND(B8,1)/ROUND(B7,1)-1),NA())</f>
        <v>-2.752293577981646</v>
      </c>
    </row>
    <row r="9" spans="1:3" ht="20.100000000000001" customHeight="1" x14ac:dyDescent="0.2">
      <c r="A9" s="33">
        <v>2005</v>
      </c>
      <c r="B9" s="34">
        <f>[2]ANNUAL_INDEXES_WEIGHTS!E9</f>
        <v>86.743848147863005</v>
      </c>
      <c r="C9" s="34">
        <f>IF(B9&gt;0,100*(ROUND(B9,1)/ROUND(B8,1)-1),NA())</f>
        <v>16.846361185983817</v>
      </c>
    </row>
    <row r="10" spans="1:3" ht="20.100000000000001" customHeight="1" x14ac:dyDescent="0.2">
      <c r="A10" s="33">
        <v>2006</v>
      </c>
      <c r="B10" s="34">
        <f>[2]ANNUAL_INDEXES_WEIGHTS!E10</f>
        <v>98.517001280017695</v>
      </c>
      <c r="C10" s="34">
        <f>IF(B10&gt;0,100*(ROUND(B10,1)/ROUND(B9,1)-1),NA())</f>
        <v>13.610149942329874</v>
      </c>
    </row>
    <row r="11" spans="1:3" ht="20.100000000000001" customHeight="1" x14ac:dyDescent="0.2">
      <c r="A11" s="33">
        <v>2007</v>
      </c>
      <c r="B11" s="34">
        <f>[2]ANNUAL_INDEXES_WEIGHTS!E11</f>
        <v>89.340197864557098</v>
      </c>
      <c r="C11" s="34">
        <f>IF(B11&gt;0,100*(ROUND(B11,1)/ROUND(B10,1)-1),NA())</f>
        <v>-9.3401015228426481</v>
      </c>
    </row>
    <row r="12" spans="1:3" ht="20.100000000000001" customHeight="1" x14ac:dyDescent="0.2">
      <c r="A12" s="33">
        <v>2008</v>
      </c>
      <c r="B12" s="34">
        <f>[2]ANNUAL_INDEXES_WEIGHTS!E12</f>
        <v>98.528300064189807</v>
      </c>
      <c r="C12" s="34">
        <f>IF(B12&gt;0,100*(ROUND(B12,1)/ROUND(B11,1)-1),NA())</f>
        <v>10.302351623740202</v>
      </c>
    </row>
    <row r="13" spans="1:3" ht="20.100000000000001" customHeight="1" x14ac:dyDescent="0.2">
      <c r="A13" s="33">
        <v>2009</v>
      </c>
      <c r="B13" s="34">
        <f>[2]ANNUAL_INDEXES_WEIGHTS!E13</f>
        <v>94.659661121639701</v>
      </c>
      <c r="C13" s="34">
        <f>IF(B13&gt;0,100*(ROUND(B13,1)/ROUND(B12,1)-1),NA())</f>
        <v>-3.8578680203045668</v>
      </c>
    </row>
    <row r="14" spans="1:3" ht="20.100000000000001" customHeight="1" x14ac:dyDescent="0.2">
      <c r="A14" s="33">
        <v>2010</v>
      </c>
      <c r="B14" s="34">
        <f>[2]ANNUAL_INDEXES_WEIGHTS!E14</f>
        <v>112.33920171002001</v>
      </c>
      <c r="C14" s="34">
        <f>IF(B14&gt;0,100*(ROUND(B14,1)/ROUND(B13,1)-1),NA())</f>
        <v>18.585005279831044</v>
      </c>
    </row>
    <row r="15" spans="1:3" ht="20.100000000000001" customHeight="1" x14ac:dyDescent="0.2">
      <c r="A15" s="33">
        <v>2011</v>
      </c>
      <c r="B15" s="34">
        <f>[2]ANNUAL_INDEXES_WEIGHTS!E15</f>
        <v>97.704896492168999</v>
      </c>
      <c r="C15" s="34">
        <f>IF(B15&gt;0,100*(ROUND(B15,1)/ROUND(B14,1)-1),NA())</f>
        <v>-13.000890471950132</v>
      </c>
    </row>
    <row r="16" spans="1:3" ht="20.100000000000001" customHeight="1" x14ac:dyDescent="0.2">
      <c r="A16" s="33">
        <v>2012</v>
      </c>
      <c r="B16" s="34">
        <f>[2]ANNUAL_INDEXES_WEIGHTS!E16</f>
        <v>96.425905963966201</v>
      </c>
      <c r="C16" s="34">
        <f>IF(B16&gt;0,100*(ROUND(B16,1)/ROUND(B15,1)-1),NA())</f>
        <v>-1.3306038894575156</v>
      </c>
    </row>
    <row r="17" spans="1:3" ht="20.100000000000001" customHeight="1" x14ac:dyDescent="0.2">
      <c r="A17" s="33">
        <v>2013</v>
      </c>
      <c r="B17" s="34">
        <f>[2]ANNUAL_INDEXES_WEIGHTS!E17</f>
        <v>95.317755452841595</v>
      </c>
      <c r="C17" s="34">
        <f>IF(B17&gt;0,100*(ROUND(B17,1)/ROUND(B16,1)-1),NA())</f>
        <v>-1.1410788381742809</v>
      </c>
    </row>
    <row r="18" spans="1:3" ht="20.100000000000001" customHeight="1" x14ac:dyDescent="0.2">
      <c r="A18" s="33">
        <v>2014</v>
      </c>
      <c r="B18" s="34">
        <f>[2]ANNUAL_INDEXES_WEIGHTS!E18</f>
        <v>96.296118677201804</v>
      </c>
      <c r="C18" s="34">
        <f>IF(B18&gt;0,100*(ROUND(B18,1)/ROUND(B17,1)-1),NA())</f>
        <v>1.0493179433368249</v>
      </c>
    </row>
    <row r="19" spans="1:3" ht="20.100000000000001" customHeight="1" x14ac:dyDescent="0.2">
      <c r="A19" s="33">
        <v>2015</v>
      </c>
      <c r="B19" s="34">
        <f>[2]ANNUAL_INDEXES_WEIGHTS!E19</f>
        <v>100</v>
      </c>
      <c r="C19" s="34">
        <f>IF(B19&gt;0,100*(ROUND(B19,1)/ROUND(B18,1)-1),NA())</f>
        <v>3.8421599169262688</v>
      </c>
    </row>
    <row r="20" spans="1:3" ht="20.100000000000001" customHeight="1" x14ac:dyDescent="0.2">
      <c r="A20" s="33">
        <v>2016</v>
      </c>
      <c r="B20" s="34">
        <f>[2]ANNUAL_INDEXES_WEIGHTS!E20</f>
        <v>111.11058780403199</v>
      </c>
      <c r="C20" s="34">
        <f>IF(B20&gt;0,100*(ROUND(B20,1)/ROUND(B19,1)-1),NA())</f>
        <v>11.099999999999998</v>
      </c>
    </row>
    <row r="21" spans="1:3" ht="20.100000000000001" customHeight="1" x14ac:dyDescent="0.2">
      <c r="A21" s="33">
        <v>2017</v>
      </c>
      <c r="B21" s="34">
        <f>[2]ANNUAL_INDEXES_WEIGHTS!E21</f>
        <v>109.775088117854</v>
      </c>
      <c r="C21" s="34">
        <f>IF(B21&gt;0,100*(ROUND(B21,1)/ROUND(B20,1)-1),NA())</f>
        <v>-1.1701170117011661</v>
      </c>
    </row>
    <row r="22" spans="1:3" ht="20.100000000000001" customHeight="1" x14ac:dyDescent="0.2">
      <c r="A22" s="33">
        <v>2018</v>
      </c>
      <c r="B22" s="34">
        <f>[2]ANNUAL_INDEXES_WEIGHTS!E22</f>
        <v>125.52688990905</v>
      </c>
      <c r="C22" s="34">
        <f>IF(B22&gt;0,100*(ROUND(B22,1)/ROUND(B21,1)-1),NA())</f>
        <v>14.298724954462671</v>
      </c>
    </row>
    <row r="23" spans="1:3" ht="20.100000000000001" customHeight="1" x14ac:dyDescent="0.2">
      <c r="A23" s="33">
        <v>2019</v>
      </c>
      <c r="B23" s="34">
        <f>[2]ANNUAL_INDEXES_WEIGHTS!E23</f>
        <v>138.09911952231101</v>
      </c>
      <c r="C23" s="34">
        <f>IF(B23&gt;0,100*(ROUND(B23,1)/ROUND(B22,1)-1),NA())</f>
        <v>10.039840637450204</v>
      </c>
    </row>
    <row r="24" spans="1:3" ht="20.100000000000001" customHeight="1" x14ac:dyDescent="0.2">
      <c r="A24" s="33">
        <v>2020</v>
      </c>
      <c r="B24" s="34">
        <f>[2]ANNUAL_INDEXES_WEIGHTS!E24</f>
        <v>173.94288270791299</v>
      </c>
      <c r="C24" s="34">
        <f>IF(B24&gt;0,100*(ROUND(B24,1)/ROUND(B23,1)-1),NA())</f>
        <v>25.923244026068069</v>
      </c>
    </row>
    <row r="25" spans="1:3" ht="20.100000000000001" customHeight="1" x14ac:dyDescent="0.2">
      <c r="A25" s="33">
        <v>2021</v>
      </c>
      <c r="B25" s="34">
        <f>[2]ANNUAL_INDEXES_WEIGHTS!E25</f>
        <v>185.08120157514199</v>
      </c>
      <c r="C25" s="34">
        <f>IF(B25&gt;0,100*(ROUND(B25,1)/ROUND(B24,1)-1),NA())</f>
        <v>6.4404830362277066</v>
      </c>
    </row>
    <row r="26" spans="1:3" ht="20.100000000000001" customHeight="1" x14ac:dyDescent="0.2">
      <c r="A26" s="33">
        <v>2022</v>
      </c>
      <c r="B26" s="34">
        <f>[2]ANNUAL_INDEXES_WEIGHTS!E26</f>
        <v>234.301476058715</v>
      </c>
      <c r="C26" s="34">
        <f>IF(B26&gt;0,100*(ROUND(B26,1)/ROUND(B25,1)-1),NA())</f>
        <v>26.580226904376026</v>
      </c>
    </row>
    <row r="27" spans="1:3" ht="20.100000000000001" customHeight="1" x14ac:dyDescent="0.2">
      <c r="A27" s="33">
        <v>2023</v>
      </c>
      <c r="B27" s="34">
        <f>[2]ANNUAL_INDEXES_WEIGHTS!E27</f>
        <v>238.77411607462301</v>
      </c>
      <c r="C27" s="34">
        <f>IF(B27&gt;0,100*(ROUND(B27,1)/ROUND(B26,1)-1),NA())</f>
        <v>1.9206145966709443</v>
      </c>
    </row>
    <row r="28" spans="1:3" ht="20.100000000000001" customHeight="1" x14ac:dyDescent="0.2">
      <c r="A28" s="33">
        <v>2024</v>
      </c>
      <c r="B28" s="34">
        <f>[2]ANNUAL_INDEXES_WEIGHTS!E28</f>
        <v>263.82691460784901</v>
      </c>
      <c r="C28" s="34">
        <f>IF(B28&gt;0,100*(ROUND(B28,1)/ROUND(B27,1)-1),NA())</f>
        <v>10.469011725293132</v>
      </c>
    </row>
    <row r="29" spans="1:3" ht="20.100000000000001" customHeight="1" x14ac:dyDescent="0.2">
      <c r="A29" s="33">
        <v>2025</v>
      </c>
      <c r="B29" s="34">
        <f>[2]ANNUAL_INDEXES_WEIGHTS!E29</f>
        <v>295.57490335639898</v>
      </c>
      <c r="C29" s="34">
        <f>IF(B29&gt;0,100*(ROUND(B29,1)/ROUND(B28,1)-1),NA())</f>
        <v>12.054586808188027</v>
      </c>
    </row>
    <row r="30" spans="1:3" hidden="1" x14ac:dyDescent="0.2">
      <c r="A30" s="33">
        <v>2026</v>
      </c>
      <c r="B30" s="34" t="e">
        <f>[2]ANNUAL_INDEXES_WEIGHTS!E30</f>
        <v>#REF!</v>
      </c>
      <c r="C30" s="34" t="e">
        <f>IF(B30&gt;0,100*(ROUND(B30,1)/ROUND(B29,1)-1),NA())</f>
        <v>#REF!</v>
      </c>
    </row>
  </sheetData>
  <printOptions horizontalCentered="1"/>
  <pageMargins left="0.7" right="0.7" top="0.75" bottom="0.75" header="0.3" footer="0.3"/>
  <pageSetup scale="79" orientation="landscape" horizontalDpi="1200" verticalDpi="1200" r:id="rId1"/>
  <headerFooter>
    <oddHeader>&amp;C&amp;"Arial,Bold"&amp;20West Bay Index - 2025</oddHead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C5A4-07AE-45F6-8A61-975F44D85C82}">
  <sheetPr>
    <pageSetUpPr fitToPage="1"/>
  </sheetPr>
  <dimension ref="A1:W29"/>
  <sheetViews>
    <sheetView workbookViewId="0">
      <selection activeCell="M29" sqref="A1:M29"/>
    </sheetView>
  </sheetViews>
  <sheetFormatPr defaultRowHeight="12.75" x14ac:dyDescent="0.2"/>
  <cols>
    <col min="1" max="1" width="14.85546875" style="31" customWidth="1"/>
    <col min="2" max="2" width="20.85546875" style="34" customWidth="1"/>
    <col min="3" max="3" width="22.28515625" style="34" customWidth="1"/>
  </cols>
  <sheetData>
    <row r="1" spans="1:3" ht="25.5" customHeight="1" x14ac:dyDescent="0.2">
      <c r="A1" s="31" t="s">
        <v>2</v>
      </c>
      <c r="B1" s="32" t="s">
        <v>31</v>
      </c>
      <c r="C1" s="32" t="s">
        <v>17</v>
      </c>
    </row>
    <row r="2" spans="1:3" ht="20.100000000000001" customHeight="1" x14ac:dyDescent="0.2">
      <c r="A2" s="33">
        <v>1998</v>
      </c>
      <c r="B2" s="34">
        <f>[2]ANNUAL_INDEXES_WEIGHTS!C2</f>
        <v>65.420386103094501</v>
      </c>
    </row>
    <row r="3" spans="1:3" ht="20.100000000000001" customHeight="1" x14ac:dyDescent="0.2">
      <c r="A3" s="33">
        <v>1999</v>
      </c>
      <c r="B3" s="34">
        <f>[2]ANNUAL_INDEXES_WEIGHTS!C3</f>
        <v>76.840954535323306</v>
      </c>
      <c r="C3" s="34">
        <f>IF(B3&gt;0,100*(ROUND(B3,1)/ROUND(B2,1)-1),NA())</f>
        <v>17.431192660550444</v>
      </c>
    </row>
    <row r="4" spans="1:3" ht="20.100000000000001" customHeight="1" x14ac:dyDescent="0.2">
      <c r="A4" s="33">
        <v>2000</v>
      </c>
      <c r="B4" s="34">
        <f>[2]ANNUAL_INDEXES_WEIGHTS!C4</f>
        <v>81.442690602850604</v>
      </c>
      <c r="C4" s="34">
        <f>IF(B4&gt;0,100*(ROUND(B4,1)/ROUND(B3,1)-1),NA())</f>
        <v>5.9895833333333481</v>
      </c>
    </row>
    <row r="5" spans="1:3" ht="20.100000000000001" customHeight="1" x14ac:dyDescent="0.2">
      <c r="A5" s="33">
        <v>2001</v>
      </c>
      <c r="B5" s="34">
        <f>[2]ANNUAL_INDEXES_WEIGHTS!C5</f>
        <v>78.039507026048</v>
      </c>
      <c r="C5" s="34">
        <f>IF(B5&gt;0,100*(ROUND(B5,1)/ROUND(B4,1)-1),NA())</f>
        <v>-4.1769041769041841</v>
      </c>
    </row>
    <row r="6" spans="1:3" ht="20.100000000000001" customHeight="1" x14ac:dyDescent="0.2">
      <c r="A6" s="33">
        <v>2002</v>
      </c>
      <c r="B6" s="34">
        <f>[2]ANNUAL_INDEXES_WEIGHTS!C6</f>
        <v>76.470825386231098</v>
      </c>
      <c r="C6" s="34">
        <f>IF(B6&gt;0,100*(ROUND(B6,1)/ROUND(B5,1)-1),NA())</f>
        <v>-1.9230769230769273</v>
      </c>
    </row>
    <row r="7" spans="1:3" ht="20.100000000000001" customHeight="1" x14ac:dyDescent="0.2">
      <c r="A7" s="33">
        <v>2003</v>
      </c>
      <c r="B7" s="34">
        <f>[2]ANNUAL_INDEXES_WEIGHTS!C7</f>
        <v>90.041702483097893</v>
      </c>
      <c r="C7" s="34">
        <f>IF(B7&gt;0,100*(ROUND(B7,1)/ROUND(B6,1)-1),NA())</f>
        <v>17.647058823529417</v>
      </c>
    </row>
    <row r="8" spans="1:3" ht="20.100000000000001" customHeight="1" x14ac:dyDescent="0.2">
      <c r="A8" s="33">
        <v>2004</v>
      </c>
      <c r="B8" s="34">
        <f>[2]ANNUAL_INDEXES_WEIGHTS!C8</f>
        <v>96.223023401629206</v>
      </c>
      <c r="C8" s="34">
        <f>IF(B8&gt;0,100*(ROUND(B8,1)/ROUND(B7,1)-1),NA())</f>
        <v>6.8888888888888999</v>
      </c>
    </row>
    <row r="9" spans="1:3" ht="20.100000000000001" customHeight="1" x14ac:dyDescent="0.2">
      <c r="A9" s="33">
        <v>2005</v>
      </c>
      <c r="B9" s="34">
        <f>[2]ANNUAL_INDEXES_WEIGHTS!C9</f>
        <v>97.720980143720496</v>
      </c>
      <c r="C9" s="34">
        <f>IF(B9&gt;0,100*(ROUND(B9,1)/ROUND(B8,1)-1),NA())</f>
        <v>1.5592515592515621</v>
      </c>
    </row>
    <row r="10" spans="1:3" ht="20.100000000000001" customHeight="1" x14ac:dyDescent="0.2">
      <c r="A10" s="33">
        <v>2006</v>
      </c>
      <c r="B10" s="34">
        <f>[2]ANNUAL_INDEXES_WEIGHTS!C10</f>
        <v>114.12232191732301</v>
      </c>
      <c r="C10" s="34">
        <f>IF(B10&gt;0,100*(ROUND(B10,1)/ROUND(B9,1)-1),NA())</f>
        <v>16.786079836233348</v>
      </c>
    </row>
    <row r="11" spans="1:3" ht="20.100000000000001" customHeight="1" x14ac:dyDescent="0.2">
      <c r="A11" s="33">
        <v>2007</v>
      </c>
      <c r="B11" s="34">
        <f>[2]ANNUAL_INDEXES_WEIGHTS!C11</f>
        <v>121.848476268729</v>
      </c>
      <c r="C11" s="34">
        <f>IF(B11&gt;0,100*(ROUND(B11,1)/ROUND(B10,1)-1),NA())</f>
        <v>6.7484662576687171</v>
      </c>
    </row>
    <row r="12" spans="1:3" ht="20.100000000000001" customHeight="1" x14ac:dyDescent="0.2">
      <c r="A12" s="33">
        <v>2008</v>
      </c>
      <c r="B12" s="34">
        <f>[2]ANNUAL_INDEXES_WEIGHTS!C12</f>
        <v>115.35514313618999</v>
      </c>
      <c r="C12" s="34">
        <f>IF(B12&gt;0,100*(ROUND(B12,1)/ROUND(B11,1)-1),NA())</f>
        <v>-5.2545155993431791</v>
      </c>
    </row>
    <row r="13" spans="1:3" ht="20.100000000000001" customHeight="1" x14ac:dyDescent="0.2">
      <c r="A13" s="33">
        <v>2009</v>
      </c>
      <c r="B13" s="34">
        <f>[2]ANNUAL_INDEXES_WEIGHTS!C13</f>
        <v>127.72906950724099</v>
      </c>
      <c r="C13" s="34">
        <f>IF(B13&gt;0,100*(ROUND(B13,1)/ROUND(B12,1)-1),NA())</f>
        <v>10.658578856152513</v>
      </c>
    </row>
    <row r="14" spans="1:3" ht="20.100000000000001" customHeight="1" x14ac:dyDescent="0.2">
      <c r="A14" s="33">
        <v>2010</v>
      </c>
      <c r="B14" s="34">
        <f>[2]ANNUAL_INDEXES_WEIGHTS!C14</f>
        <v>123.41592176002401</v>
      </c>
      <c r="C14" s="34">
        <f>IF(B14&gt;0,100*(ROUND(B14,1)/ROUND(B13,1)-1),NA())</f>
        <v>-3.3672670321065024</v>
      </c>
    </row>
    <row r="15" spans="1:3" ht="20.100000000000001" customHeight="1" x14ac:dyDescent="0.2">
      <c r="A15" s="33">
        <v>2011</v>
      </c>
      <c r="B15" s="34">
        <f>[2]ANNUAL_INDEXES_WEIGHTS!C15</f>
        <v>108.072861469865</v>
      </c>
      <c r="C15" s="34">
        <f>IF(B15&gt;0,100*(ROUND(B15,1)/ROUND(B14,1)-1),NA())</f>
        <v>-12.398703403565648</v>
      </c>
    </row>
    <row r="16" spans="1:3" ht="20.100000000000001" customHeight="1" x14ac:dyDescent="0.2">
      <c r="A16" s="33">
        <v>2012</v>
      </c>
      <c r="B16" s="34">
        <f>[2]ANNUAL_INDEXES_WEIGHTS!C16</f>
        <v>110.953626707303</v>
      </c>
      <c r="C16" s="34">
        <f>IF(B16&gt;0,100*(ROUND(B16,1)/ROUND(B15,1)-1),NA())</f>
        <v>2.6827012025901986</v>
      </c>
    </row>
    <row r="17" spans="1:3" ht="20.100000000000001" customHeight="1" x14ac:dyDescent="0.2">
      <c r="A17" s="33">
        <v>2013</v>
      </c>
      <c r="B17" s="34">
        <f>[2]ANNUAL_INDEXES_WEIGHTS!C17</f>
        <v>97.100982276987196</v>
      </c>
      <c r="C17" s="34">
        <f>IF(B17&gt;0,100*(ROUND(B17,1)/ROUND(B16,1)-1),NA())</f>
        <v>-12.522522522522529</v>
      </c>
    </row>
    <row r="18" spans="1:3" ht="20.100000000000001" customHeight="1" x14ac:dyDescent="0.2">
      <c r="A18" s="33">
        <v>2014</v>
      </c>
      <c r="B18" s="34">
        <f>[2]ANNUAL_INDEXES_WEIGHTS!C18</f>
        <v>103.073665566925</v>
      </c>
      <c r="C18" s="34">
        <f>IF(B18&gt;0,100*(ROUND(B18,1)/ROUND(B17,1)-1),NA())</f>
        <v>6.1791967044284357</v>
      </c>
    </row>
    <row r="19" spans="1:3" ht="20.100000000000001" customHeight="1" x14ac:dyDescent="0.2">
      <c r="A19" s="33">
        <v>2015</v>
      </c>
      <c r="B19" s="34">
        <f>[2]ANNUAL_INDEXES_WEIGHTS!C19</f>
        <v>100</v>
      </c>
      <c r="C19" s="34">
        <f>IF(B19&gt;0,100*(ROUND(B19,1)/ROUND(B18,1)-1),NA())</f>
        <v>-3.0067895247332665</v>
      </c>
    </row>
    <row r="20" spans="1:3" ht="20.100000000000001" customHeight="1" x14ac:dyDescent="0.2">
      <c r="A20" s="33">
        <v>2016</v>
      </c>
      <c r="B20" s="34">
        <f>[2]ANNUAL_INDEXES_WEIGHTS!C20</f>
        <v>116.682880725557</v>
      </c>
      <c r="C20" s="34">
        <f>IF(B20&gt;0,100*(ROUND(B20,1)/ROUND(B19,1)-1),NA())</f>
        <v>16.700000000000003</v>
      </c>
    </row>
    <row r="21" spans="1:3" ht="20.100000000000001" customHeight="1" x14ac:dyDescent="0.2">
      <c r="A21" s="33">
        <v>2017</v>
      </c>
      <c r="B21" s="34">
        <f>[2]ANNUAL_INDEXES_WEIGHTS!C21</f>
        <v>114.04290574216699</v>
      </c>
      <c r="C21" s="34">
        <f>IF(B21&gt;0,100*(ROUND(B21,1)/ROUND(B20,1)-1),NA())</f>
        <v>-2.3136246786632397</v>
      </c>
    </row>
    <row r="22" spans="1:3" ht="20.100000000000001" customHeight="1" x14ac:dyDescent="0.2">
      <c r="A22" s="33">
        <v>2018</v>
      </c>
      <c r="B22" s="34">
        <f>[2]ANNUAL_INDEXES_WEIGHTS!C22</f>
        <v>126.79525764807801</v>
      </c>
      <c r="C22" s="34">
        <f>IF(B22&gt;0,100*(ROUND(B22,1)/ROUND(B21,1)-1),NA())</f>
        <v>11.228070175438587</v>
      </c>
    </row>
    <row r="23" spans="1:3" ht="20.100000000000001" customHeight="1" x14ac:dyDescent="0.2">
      <c r="A23" s="33">
        <v>2019</v>
      </c>
      <c r="B23" s="34">
        <f>[2]ANNUAL_INDEXES_WEIGHTS!C23</f>
        <v>142.08698667985101</v>
      </c>
      <c r="C23" s="34">
        <f>IF(B23&gt;0,100*(ROUND(B23,1)/ROUND(B22,1)-1),NA())</f>
        <v>12.066246056782326</v>
      </c>
    </row>
    <row r="24" spans="1:3" ht="20.100000000000001" customHeight="1" x14ac:dyDescent="0.2">
      <c r="A24" s="33">
        <v>2020</v>
      </c>
      <c r="B24" s="34">
        <f>[2]ANNUAL_INDEXES_WEIGHTS!C24</f>
        <v>153.999836545254</v>
      </c>
      <c r="C24" s="34">
        <f>IF(B24&gt;0,100*(ROUND(B24,1)/ROUND(B23,1)-1),NA())</f>
        <v>8.3743842364532028</v>
      </c>
    </row>
    <row r="25" spans="1:3" ht="20.100000000000001" customHeight="1" x14ac:dyDescent="0.2">
      <c r="A25" s="33">
        <v>2021</v>
      </c>
      <c r="B25" s="34">
        <f>[2]ANNUAL_INDEXES_WEIGHTS!C25</f>
        <v>165.753368494254</v>
      </c>
      <c r="C25" s="34">
        <f>IF(B25&gt;0,100*(ROUND(B25,1)/ROUND(B24,1)-1),NA())</f>
        <v>7.6623376623376593</v>
      </c>
    </row>
    <row r="26" spans="1:3" ht="20.100000000000001" customHeight="1" x14ac:dyDescent="0.2">
      <c r="A26" s="33">
        <v>2022</v>
      </c>
      <c r="B26" s="34">
        <f>[2]ANNUAL_INDEXES_WEIGHTS!C26</f>
        <v>196.60133481806099</v>
      </c>
      <c r="C26" s="34">
        <f>IF(B26&gt;0,100*(ROUND(B26,1)/ROUND(B25,1)-1),NA())</f>
        <v>18.576598311218319</v>
      </c>
    </row>
    <row r="27" spans="1:3" ht="20.100000000000001" customHeight="1" x14ac:dyDescent="0.2">
      <c r="A27" s="33">
        <v>2023</v>
      </c>
      <c r="B27" s="34">
        <f>[2]ANNUAL_INDEXES_WEIGHTS!C27</f>
        <v>224.95296309866001</v>
      </c>
      <c r="C27" s="34">
        <f>IF(B27&gt;0,100*(ROUND(B27,1)/ROUND(B26,1)-1),NA())</f>
        <v>14.445574771108859</v>
      </c>
    </row>
    <row r="28" spans="1:3" ht="20.100000000000001" customHeight="1" x14ac:dyDescent="0.2">
      <c r="A28" s="33">
        <v>2024</v>
      </c>
      <c r="B28" s="34">
        <f>[2]ANNUAL_INDEXES_WEIGHTS!C28</f>
        <v>218.20856963191699</v>
      </c>
      <c r="C28" s="34">
        <f>IF(B28&gt;0,100*(ROUND(B28,1)/ROUND(B27,1)-1),NA())</f>
        <v>-3.0222222222222261</v>
      </c>
    </row>
    <row r="29" spans="1:3" ht="20.100000000000001" customHeight="1" x14ac:dyDescent="0.2">
      <c r="A29" s="33">
        <v>2025</v>
      </c>
      <c r="B29" s="34">
        <f>[2]ANNUAL_INDEXES_WEIGHTS!C29</f>
        <v>220.219022763526</v>
      </c>
      <c r="C29" s="34">
        <f>IF(B29&gt;0,100*(ROUND(B29,1)/ROUND(B28,1)-1),NA())</f>
        <v>0.91659028414299293</v>
      </c>
    </row>
  </sheetData>
  <printOptions horizontalCentered="1"/>
  <pageMargins left="0.7" right="0.7" top="0.75" bottom="0.75" header="0.3" footer="0.3"/>
  <pageSetup scale="83" orientation="landscape" horizontalDpi="1200" verticalDpi="1200" r:id="rId1"/>
  <headerFooter>
    <oddHeader>&amp;C&amp;"Arial,Bold"&amp;20Other Cayman Islands Index - 2025</oddHead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9D0EF-6775-4EE0-A131-4339F2A13B3D}">
  <sheetPr>
    <pageSetUpPr fitToPage="1"/>
  </sheetPr>
  <dimension ref="A2:W51"/>
  <sheetViews>
    <sheetView workbookViewId="0">
      <selection activeCell="AO23" sqref="AO23"/>
    </sheetView>
  </sheetViews>
  <sheetFormatPr defaultRowHeight="12.75" x14ac:dyDescent="0.2"/>
  <cols>
    <col min="1" max="1" width="14.85546875" style="3" customWidth="1"/>
    <col min="2" max="5" width="20.85546875" style="4" hidden="1" customWidth="1"/>
    <col min="6" max="9" width="20.85546875" style="1" hidden="1" customWidth="1"/>
    <col min="10" max="13" width="20.85546875" style="2" hidden="1" customWidth="1"/>
    <col min="14" max="17" width="20.85546875" style="1" hidden="1" customWidth="1"/>
    <col min="18" max="18" width="20.85546875" style="4" customWidth="1"/>
    <col min="19" max="21" width="20.85546875" style="4" hidden="1" customWidth="1"/>
    <col min="22" max="22" width="17.7109375" style="4" hidden="1" customWidth="1"/>
    <col min="23" max="23" width="27.5703125" style="4" customWidth="1"/>
  </cols>
  <sheetData>
    <row r="2" spans="1:23" ht="25.5" customHeight="1" x14ac:dyDescent="0.2">
      <c r="A2" s="3" t="s">
        <v>2</v>
      </c>
      <c r="B2" s="16" t="s">
        <v>29</v>
      </c>
      <c r="C2" s="16" t="s">
        <v>31</v>
      </c>
      <c r="D2" s="16" t="s">
        <v>32</v>
      </c>
      <c r="E2" s="16" t="s">
        <v>33</v>
      </c>
      <c r="F2" s="17" t="s">
        <v>23</v>
      </c>
      <c r="G2" s="17" t="s">
        <v>24</v>
      </c>
      <c r="H2" s="17" t="s">
        <v>25</v>
      </c>
      <c r="I2" s="17" t="s">
        <v>26</v>
      </c>
      <c r="J2" s="18" t="s">
        <v>3</v>
      </c>
      <c r="K2" s="18" t="s">
        <v>4</v>
      </c>
      <c r="L2" s="18" t="s">
        <v>5</v>
      </c>
      <c r="M2" s="18" t="s">
        <v>6</v>
      </c>
      <c r="N2" s="17" t="s">
        <v>7</v>
      </c>
      <c r="O2" s="17" t="s">
        <v>8</v>
      </c>
      <c r="P2" s="17" t="s">
        <v>9</v>
      </c>
      <c r="Q2" s="17" t="s">
        <v>10</v>
      </c>
      <c r="R2" s="16" t="s">
        <v>34</v>
      </c>
      <c r="S2" s="16" t="s">
        <v>11</v>
      </c>
      <c r="T2" s="16" t="s">
        <v>17</v>
      </c>
      <c r="U2" s="16" t="s">
        <v>18</v>
      </c>
      <c r="V2" s="16" t="s">
        <v>19</v>
      </c>
      <c r="W2" s="16" t="s">
        <v>20</v>
      </c>
    </row>
    <row r="3" spans="1:23" s="37" customFormat="1" ht="20.100000000000001" customHeight="1" x14ac:dyDescent="0.2">
      <c r="A3" s="33">
        <v>1998</v>
      </c>
      <c r="B3" s="34">
        <f>[2]ANNUAL_INDEXES_WEIGHTS!B2</f>
        <v>60.879526937341303</v>
      </c>
      <c r="C3" s="34">
        <f>[2]ANNUAL_INDEXES_WEIGHTS!C2</f>
        <v>65.420386103094501</v>
      </c>
      <c r="D3" s="34">
        <f>[2]ANNUAL_INDEXES_WEIGHTS!D2</f>
        <v>60.344736369582201</v>
      </c>
      <c r="E3" s="34">
        <f>[2]ANNUAL_INDEXES_WEIGHTS!E2</f>
        <v>56.778357363059101</v>
      </c>
      <c r="F3" s="34">
        <f>[2]ANNUAL_INDEXES_WEIGHTS!F2</f>
        <v>26.225143320000001</v>
      </c>
      <c r="G3" s="34">
        <f>[2]ANNUAL_INDEXES_WEIGHTS!G2</f>
        <v>2.21287688</v>
      </c>
      <c r="H3" s="34">
        <f>[2]ANNUAL_INDEXES_WEIGHTS!H2</f>
        <v>44.150342129999999</v>
      </c>
      <c r="I3" s="34">
        <f>[2]ANNUAL_INDEXES_WEIGHTS!I2</f>
        <v>4.8466230000000001</v>
      </c>
      <c r="J3" s="35"/>
      <c r="K3" s="35"/>
      <c r="L3" s="35"/>
      <c r="M3" s="35"/>
      <c r="N3" s="36"/>
      <c r="O3" s="36"/>
      <c r="P3" s="36"/>
      <c r="Q3" s="36"/>
      <c r="R3" s="34" cm="1">
        <f t="array" ref="R3">R4/SUMPRODUCT(J4:M4,N4:Q4/SUM(N4:Q4))</f>
        <v>62.135624097449103</v>
      </c>
      <c r="S3" s="34"/>
      <c r="T3" s="34"/>
      <c r="U3" s="34"/>
      <c r="V3" s="34"/>
      <c r="W3" s="34"/>
    </row>
    <row r="4" spans="1:23" s="37" customFormat="1" ht="20.100000000000001" customHeight="1" x14ac:dyDescent="0.2">
      <c r="A4" s="33">
        <v>1999</v>
      </c>
      <c r="B4" s="34">
        <f>[2]ANNUAL_INDEXES_WEIGHTS!B3</f>
        <v>66.970607105605794</v>
      </c>
      <c r="C4" s="34">
        <f>[2]ANNUAL_INDEXES_WEIGHTS!C3</f>
        <v>76.840954535323306</v>
      </c>
      <c r="D4" s="34">
        <f>[2]ANNUAL_INDEXES_WEIGHTS!D3</f>
        <v>60.883916065418603</v>
      </c>
      <c r="E4" s="34">
        <f>[2]ANNUAL_INDEXES_WEIGHTS!E3</f>
        <v>57.635031407605503</v>
      </c>
      <c r="F4" s="34">
        <f>[2]ANNUAL_INDEXES_WEIGHTS!F3</f>
        <v>23.409468279999999</v>
      </c>
      <c r="G4" s="34">
        <f>[2]ANNUAL_INDEXES_WEIGHTS!G3</f>
        <v>4.6643809999999997</v>
      </c>
      <c r="H4" s="34">
        <f>[2]ANNUAL_INDEXES_WEIGHTS!H3</f>
        <v>50.0932485599999</v>
      </c>
      <c r="I4" s="34">
        <f>[2]ANNUAL_INDEXES_WEIGHTS!I3</f>
        <v>6.3590190800000004</v>
      </c>
      <c r="J4" s="35">
        <f t="shared" ref="J4:M30" si="0">B4/B3</f>
        <v>1.1000513715314111</v>
      </c>
      <c r="K4" s="35">
        <f t="shared" si="0"/>
        <v>1.1745720120671772</v>
      </c>
      <c r="L4" s="35">
        <f t="shared" si="0"/>
        <v>1.0089349913227592</v>
      </c>
      <c r="M4" s="35">
        <f t="shared" si="0"/>
        <v>1.0150880385473033</v>
      </c>
      <c r="N4" s="36">
        <f>AVERAGE(F3:F5)</f>
        <v>27.025261426666663</v>
      </c>
      <c r="O4" s="36">
        <f t="shared" ref="O4:Q4" si="1">AVERAGE(G3:G5)</f>
        <v>3.4765392933333334</v>
      </c>
      <c r="P4" s="36">
        <f t="shared" si="1"/>
        <v>43.230817076666632</v>
      </c>
      <c r="Q4" s="36">
        <f t="shared" si="1"/>
        <v>5.9847184133333329</v>
      </c>
      <c r="R4" s="34" cm="1">
        <f t="array" ref="R4">R5/SUMPRODUCT(J5:M5,N5:Q5/SUM(N5:Q5))</f>
        <v>65.087699231938856</v>
      </c>
      <c r="S4" s="34">
        <f>IF(B4&gt;0,100*(ROUND(B4,1)/ROUND(B3,1)-1),NA())</f>
        <v>10.016420361247945</v>
      </c>
      <c r="T4" s="34">
        <f>IF(C4&gt;0,100*(ROUND(C4,1)/ROUND(C3,1)-1),NA())</f>
        <v>17.431192660550444</v>
      </c>
      <c r="U4" s="34">
        <f>IF(D4&gt;0,100*(ROUND(D4,1)/ROUND(D3,1)-1),NA())</f>
        <v>0.99502487562188602</v>
      </c>
      <c r="V4" s="34">
        <f>IF(E4&gt;0,100*(ROUND(E4,1)/ROUND(E3,1)-1),NA())</f>
        <v>1.4084507042253502</v>
      </c>
      <c r="W4" s="34">
        <f>IF(R4&gt;0,100*(ROUND(R4,1)/ROUND(R3,1)-1),NA())</f>
        <v>4.8309178743961345</v>
      </c>
    </row>
    <row r="5" spans="1:23" s="37" customFormat="1" ht="20.100000000000001" customHeight="1" x14ac:dyDescent="0.2">
      <c r="A5" s="33">
        <v>2000</v>
      </c>
      <c r="B5" s="34">
        <f>[2]ANNUAL_INDEXES_WEIGHTS!B4</f>
        <v>67.653307611974796</v>
      </c>
      <c r="C5" s="34">
        <f>[2]ANNUAL_INDEXES_WEIGHTS!C4</f>
        <v>81.442690602850604</v>
      </c>
      <c r="D5" s="34">
        <f>[2]ANNUAL_INDEXES_WEIGHTS!D4</f>
        <v>65.092705597155202</v>
      </c>
      <c r="E5" s="34">
        <f>[2]ANNUAL_INDEXES_WEIGHTS!E4</f>
        <v>77.430296860944196</v>
      </c>
      <c r="F5" s="34">
        <f>[2]ANNUAL_INDEXES_WEIGHTS!F4</f>
        <v>31.441172680000001</v>
      </c>
      <c r="G5" s="34">
        <f>[2]ANNUAL_INDEXES_WEIGHTS!G4</f>
        <v>3.5523600000000002</v>
      </c>
      <c r="H5" s="34">
        <f>[2]ANNUAL_INDEXES_WEIGHTS!H4</f>
        <v>35.448860539999998</v>
      </c>
      <c r="I5" s="34">
        <f>[2]ANNUAL_INDEXES_WEIGHTS!I4</f>
        <v>6.7485131599999999</v>
      </c>
      <c r="J5" s="35">
        <f t="shared" si="0"/>
        <v>1.0101940319175016</v>
      </c>
      <c r="K5" s="35">
        <f t="shared" si="0"/>
        <v>1.0598865031721061</v>
      </c>
      <c r="L5" s="35">
        <f t="shared" si="0"/>
        <v>1.0691281015369369</v>
      </c>
      <c r="M5" s="35">
        <f t="shared" si="0"/>
        <v>1.3434589167366449</v>
      </c>
      <c r="N5" s="36">
        <f>AVERAGE(F3:F5)</f>
        <v>27.025261426666663</v>
      </c>
      <c r="O5" s="36">
        <f t="shared" ref="O5:Q5" si="2">AVERAGE(G3:G5)</f>
        <v>3.4765392933333334</v>
      </c>
      <c r="P5" s="36">
        <f t="shared" si="2"/>
        <v>43.230817076666632</v>
      </c>
      <c r="Q5" s="36">
        <f t="shared" si="2"/>
        <v>5.9847184133333329</v>
      </c>
      <c r="R5" s="34" cm="1">
        <f t="array" ref="R5">R6/SUMPRODUCT(J6:M6,N6:Q6/SUM(N6:Q6))</f>
        <v>69.600931965073343</v>
      </c>
      <c r="S5" s="34">
        <f>IF(B5&gt;0,100*(ROUND(B5,1)/ROUND(B4,1)-1),NA())</f>
        <v>1.0447761194029903</v>
      </c>
      <c r="T5" s="34">
        <f>IF(C5&gt;0,100*(ROUND(C5,1)/ROUND(C4,1)-1),NA())</f>
        <v>5.9895833333333481</v>
      </c>
      <c r="U5" s="34">
        <f>IF(D5&gt;0,100*(ROUND(D5,1)/ROUND(D4,1)-1),NA())</f>
        <v>6.8965517241379226</v>
      </c>
      <c r="V5" s="34">
        <f>IF(E5&gt;0,100*(ROUND(E5,1)/ROUND(E4,1)-1),NA())</f>
        <v>34.375</v>
      </c>
      <c r="W5" s="34">
        <f t="shared" ref="W5:W30" si="3">IF(R5&gt;0,100*(ROUND(R5,1)/ROUND(R4,1)-1),NA())</f>
        <v>6.9124423963133674</v>
      </c>
    </row>
    <row r="6" spans="1:23" s="37" customFormat="1" ht="20.100000000000001" customHeight="1" x14ac:dyDescent="0.2">
      <c r="A6" s="33">
        <v>2001</v>
      </c>
      <c r="B6" s="34">
        <f>[2]ANNUAL_INDEXES_WEIGHTS!B5</f>
        <v>66.158367191556195</v>
      </c>
      <c r="C6" s="34">
        <f>[2]ANNUAL_INDEXES_WEIGHTS!C5</f>
        <v>78.039507026048</v>
      </c>
      <c r="D6" s="34">
        <f>[2]ANNUAL_INDEXES_WEIGHTS!D5</f>
        <v>61.368906819934701</v>
      </c>
      <c r="E6" s="34">
        <f>[2]ANNUAL_INDEXES_WEIGHTS!E5</f>
        <v>72.2613738289418</v>
      </c>
      <c r="F6" s="34">
        <f>[2]ANNUAL_INDEXES_WEIGHTS!F5</f>
        <v>22.60448736</v>
      </c>
      <c r="G6" s="34">
        <f>[2]ANNUAL_INDEXES_WEIGHTS!G5</f>
        <v>2.9432699200000001</v>
      </c>
      <c r="H6" s="34">
        <f>[2]ANNUAL_INDEXES_WEIGHTS!H5</f>
        <v>24.325904000000001</v>
      </c>
      <c r="I6" s="34">
        <f>[2]ANNUAL_INDEXES_WEIGHTS!I5</f>
        <v>5.6324681999999999</v>
      </c>
      <c r="J6" s="35">
        <f t="shared" si="0"/>
        <v>0.9779029219237465</v>
      </c>
      <c r="K6" s="35">
        <f t="shared" si="0"/>
        <v>0.95821376293425786</v>
      </c>
      <c r="L6" s="35">
        <f t="shared" si="0"/>
        <v>0.94279237983643982</v>
      </c>
      <c r="M6" s="35">
        <f t="shared" si="0"/>
        <v>0.93324417906746271</v>
      </c>
      <c r="N6" s="36">
        <f>AVERAGE(F3:F5)</f>
        <v>27.025261426666663</v>
      </c>
      <c r="O6" s="36">
        <f t="shared" ref="O6:Q6" si="4">AVERAGE(G3:G5)</f>
        <v>3.4765392933333334</v>
      </c>
      <c r="P6" s="36">
        <f t="shared" si="4"/>
        <v>43.230817076666632</v>
      </c>
      <c r="Q6" s="36">
        <f t="shared" si="4"/>
        <v>5.9847184133333329</v>
      </c>
      <c r="R6" s="34" cm="1">
        <f t="array" ref="R6">R7/SUMPRODUCT(J7:M7,N7:Q7/SUM(N7:Q7))</f>
        <v>66.444602548886763</v>
      </c>
      <c r="S6" s="34">
        <f>IF(B6&gt;0,100*(ROUND(B6,1)/ROUND(B5,1)-1),NA())</f>
        <v>-2.215657311669128</v>
      </c>
      <c r="T6" s="34">
        <f>IF(C6&gt;0,100*(ROUND(C6,1)/ROUND(C5,1)-1),NA())</f>
        <v>-4.1769041769041841</v>
      </c>
      <c r="U6" s="34">
        <f>IF(D6&gt;0,100*(ROUND(D6,1)/ROUND(D5,1)-1),NA())</f>
        <v>-5.6835637480798678</v>
      </c>
      <c r="V6" s="34">
        <f>IF(E6&gt;0,100*(ROUND(E6,1)/ROUND(E5,1)-1),NA())</f>
        <v>-6.5891472868217171</v>
      </c>
      <c r="W6" s="34">
        <f t="shared" si="3"/>
        <v>-4.5977011494252711</v>
      </c>
    </row>
    <row r="7" spans="1:23" s="37" customFormat="1" ht="20.100000000000001" customHeight="1" x14ac:dyDescent="0.2">
      <c r="A7" s="33">
        <v>2002</v>
      </c>
      <c r="B7" s="34">
        <f>[2]ANNUAL_INDEXES_WEIGHTS!B6</f>
        <v>67.671832637204304</v>
      </c>
      <c r="C7" s="34">
        <f>[2]ANNUAL_INDEXES_WEIGHTS!C6</f>
        <v>76.470825386231098</v>
      </c>
      <c r="D7" s="34">
        <f>[2]ANNUAL_INDEXES_WEIGHTS!D6</f>
        <v>62.8619544821955</v>
      </c>
      <c r="E7" s="34">
        <f>[2]ANNUAL_INDEXES_WEIGHTS!E6</f>
        <v>68.662749825847897</v>
      </c>
      <c r="F7" s="34">
        <f>[2]ANNUAL_INDEXES_WEIGHTS!F6</f>
        <v>24.543082289999901</v>
      </c>
      <c r="G7" s="34">
        <f>[2]ANNUAL_INDEXES_WEIGHTS!G6</f>
        <v>4.6503222400000004</v>
      </c>
      <c r="H7" s="34">
        <f>[2]ANNUAL_INDEXES_WEIGHTS!H6</f>
        <v>23.589520629999999</v>
      </c>
      <c r="I7" s="34">
        <f>[2]ANNUAL_INDEXES_WEIGHTS!I6</f>
        <v>6.6143691200000001</v>
      </c>
      <c r="J7" s="35">
        <f t="shared" si="0"/>
        <v>1.02287640263651</v>
      </c>
      <c r="K7" s="35">
        <f t="shared" si="0"/>
        <v>0.97989887815035392</v>
      </c>
      <c r="L7" s="35">
        <f t="shared" si="0"/>
        <v>1.0243290574922839</v>
      </c>
      <c r="M7" s="35">
        <f t="shared" si="0"/>
        <v>0.95019989501427671</v>
      </c>
      <c r="N7" s="36">
        <f t="shared" ref="N7:Q22" si="5">AVERAGE(F4:F6)</f>
        <v>25.818376106666665</v>
      </c>
      <c r="O7" s="36">
        <f t="shared" si="5"/>
        <v>3.7200036399999998</v>
      </c>
      <c r="P7" s="36">
        <f t="shared" si="5"/>
        <v>36.622671033333297</v>
      </c>
      <c r="Q7" s="36">
        <f t="shared" si="5"/>
        <v>6.2466668133333343</v>
      </c>
      <c r="R7" s="34" cm="1">
        <f t="array" ref="R7">R8/SUMPRODUCT(J8:M8,N8:Q8/SUM(N8:Q8))</f>
        <v>67.450126830296398</v>
      </c>
      <c r="S7" s="34">
        <f>IF(B7&gt;0,100*(ROUND(B7,1)/ROUND(B6,1)-1),NA())</f>
        <v>2.2658610271903301</v>
      </c>
      <c r="T7" s="34">
        <f>IF(C7&gt;0,100*(ROUND(C7,1)/ROUND(C6,1)-1),NA())</f>
        <v>-1.9230769230769273</v>
      </c>
      <c r="U7" s="34">
        <f>IF(D7&gt;0,100*(ROUND(D7,1)/ROUND(D6,1)-1),NA())</f>
        <v>2.4429967426710109</v>
      </c>
      <c r="V7" s="34">
        <f>IF(E7&gt;0,100*(ROUND(E7,1)/ROUND(E6,1)-1),NA())</f>
        <v>-4.979253112033188</v>
      </c>
      <c r="W7" s="34">
        <f t="shared" si="3"/>
        <v>1.6566265060240948</v>
      </c>
    </row>
    <row r="8" spans="1:23" s="37" customFormat="1" ht="20.100000000000001" customHeight="1" x14ac:dyDescent="0.2">
      <c r="A8" s="33">
        <v>2003</v>
      </c>
      <c r="B8" s="34">
        <f>[2]ANNUAL_INDEXES_WEIGHTS!B7</f>
        <v>70.7907346892936</v>
      </c>
      <c r="C8" s="34">
        <f>[2]ANNUAL_INDEXES_WEIGHTS!C7</f>
        <v>90.041702483097893</v>
      </c>
      <c r="D8" s="34">
        <f>[2]ANNUAL_INDEXES_WEIGHTS!D7</f>
        <v>61.599455721178401</v>
      </c>
      <c r="E8" s="34">
        <f>[2]ANNUAL_INDEXES_WEIGHTS!E7</f>
        <v>76.3311840070551</v>
      </c>
      <c r="F8" s="34">
        <f>[2]ANNUAL_INDEXES_WEIGHTS!F7</f>
        <v>28.674419199999999</v>
      </c>
      <c r="G8" s="34">
        <f>[2]ANNUAL_INDEXES_WEIGHTS!G7</f>
        <v>11.16356332</v>
      </c>
      <c r="H8" s="34">
        <f>[2]ANNUAL_INDEXES_WEIGHTS!H7</f>
        <v>16.469014720000001</v>
      </c>
      <c r="I8" s="34">
        <f>[2]ANNUAL_INDEXES_WEIGHTS!I7</f>
        <v>8.7148590800000001</v>
      </c>
      <c r="J8" s="35">
        <f t="shared" si="0"/>
        <v>1.0460886299446042</v>
      </c>
      <c r="K8" s="35">
        <f t="shared" si="0"/>
        <v>1.1774647655275641</v>
      </c>
      <c r="L8" s="35">
        <f t="shared" si="0"/>
        <v>0.97991632981480592</v>
      </c>
      <c r="M8" s="35">
        <f t="shared" si="0"/>
        <v>1.1116825964683466</v>
      </c>
      <c r="N8" s="36">
        <f t="shared" si="5"/>
        <v>26.196247443333302</v>
      </c>
      <c r="O8" s="36">
        <f t="shared" si="5"/>
        <v>3.7153173866666669</v>
      </c>
      <c r="P8" s="36">
        <f t="shared" si="5"/>
        <v>27.788095056666666</v>
      </c>
      <c r="Q8" s="36">
        <f t="shared" si="5"/>
        <v>6.331783493333333</v>
      </c>
      <c r="R8" s="34" cm="1">
        <f t="array" ref="R8">R9/SUMPRODUCT(J9:M9,N9:Q9/SUM(N9:Q9))</f>
        <v>69.573499306428445</v>
      </c>
      <c r="S8" s="34">
        <f>IF(B8&gt;0,100*(ROUND(B8,1)/ROUND(B7,1)-1),NA())</f>
        <v>4.5790251107828528</v>
      </c>
      <c r="T8" s="34">
        <f>IF(C8&gt;0,100*(ROUND(C8,1)/ROUND(C7,1)-1),NA())</f>
        <v>17.647058823529417</v>
      </c>
      <c r="U8" s="34">
        <f>IF(D8&gt;0,100*(ROUND(D8,1)/ROUND(D7,1)-1),NA())</f>
        <v>-2.0667726550079424</v>
      </c>
      <c r="V8" s="34">
        <f>IF(E8&gt;0,100*(ROUND(E8,1)/ROUND(E7,1)-1),NA())</f>
        <v>11.062590975254727</v>
      </c>
      <c r="W8" s="34">
        <f t="shared" si="3"/>
        <v>3.1111111111111089</v>
      </c>
    </row>
    <row r="9" spans="1:23" s="37" customFormat="1" ht="20.100000000000001" customHeight="1" x14ac:dyDescent="0.2">
      <c r="A9" s="33">
        <v>2004</v>
      </c>
      <c r="B9" s="34">
        <f>[2]ANNUAL_INDEXES_WEIGHTS!B8</f>
        <v>76.805195556558303</v>
      </c>
      <c r="C9" s="34">
        <f>[2]ANNUAL_INDEXES_WEIGHTS!C8</f>
        <v>96.223023401629206</v>
      </c>
      <c r="D9" s="34">
        <f>[2]ANNUAL_INDEXES_WEIGHTS!D8</f>
        <v>64.745128670409898</v>
      </c>
      <c r="E9" s="34">
        <f>[2]ANNUAL_INDEXES_WEIGHTS!E8</f>
        <v>74.208684052430598</v>
      </c>
      <c r="F9" s="34">
        <f>[2]ANNUAL_INDEXES_WEIGHTS!F8</f>
        <v>31.64671628</v>
      </c>
      <c r="G9" s="34">
        <f>[2]ANNUAL_INDEXES_WEIGHTS!G8</f>
        <v>6.7796240999999897</v>
      </c>
      <c r="H9" s="34">
        <f>[2]ANNUAL_INDEXES_WEIGHTS!H8</f>
        <v>27.061468120000001</v>
      </c>
      <c r="I9" s="34">
        <f>[2]ANNUAL_INDEXES_WEIGHTS!I8</f>
        <v>12.59349898</v>
      </c>
      <c r="J9" s="35">
        <f t="shared" si="0"/>
        <v>1.0849611307703284</v>
      </c>
      <c r="K9" s="35">
        <f t="shared" si="0"/>
        <v>1.0686495340277649</v>
      </c>
      <c r="L9" s="35">
        <f t="shared" si="0"/>
        <v>1.0510665705143558</v>
      </c>
      <c r="M9" s="35">
        <f t="shared" si="0"/>
        <v>0.97219354078893461</v>
      </c>
      <c r="N9" s="36">
        <f t="shared" si="5"/>
        <v>25.2739962833333</v>
      </c>
      <c r="O9" s="36">
        <f t="shared" si="5"/>
        <v>6.2523851600000002</v>
      </c>
      <c r="P9" s="36">
        <f t="shared" si="5"/>
        <v>21.461479783333335</v>
      </c>
      <c r="Q9" s="36">
        <f t="shared" si="5"/>
        <v>6.9872321333333334</v>
      </c>
      <c r="R9" s="34" cm="1">
        <f t="array" ref="R9">R10/SUMPRODUCT(J10:M10,N10:Q10/SUM(N10:Q10))</f>
        <v>73.608355326092322</v>
      </c>
      <c r="S9" s="34">
        <f>IF(B9&gt;0,100*(ROUND(B9,1)/ROUND(B8,1)-1),NA())</f>
        <v>8.4745762711864394</v>
      </c>
      <c r="T9" s="34">
        <f>IF(C9&gt;0,100*(ROUND(C9,1)/ROUND(C8,1)-1),NA())</f>
        <v>6.8888888888888999</v>
      </c>
      <c r="U9" s="34">
        <f>IF(D9&gt;0,100*(ROUND(D9,1)/ROUND(D8,1)-1),NA())</f>
        <v>5.0324675324675328</v>
      </c>
      <c r="V9" s="34">
        <f>IF(E9&gt;0,100*(ROUND(E9,1)/ROUND(E8,1)-1),NA())</f>
        <v>-2.752293577981646</v>
      </c>
      <c r="W9" s="34">
        <f t="shared" si="3"/>
        <v>5.7471264367816133</v>
      </c>
    </row>
    <row r="10" spans="1:23" s="37" customFormat="1" ht="20.100000000000001" customHeight="1" x14ac:dyDescent="0.2">
      <c r="A10" s="33">
        <v>2005</v>
      </c>
      <c r="B10" s="34">
        <f>[2]ANNUAL_INDEXES_WEIGHTS!B9</f>
        <v>84.4117621359336</v>
      </c>
      <c r="C10" s="34">
        <f>[2]ANNUAL_INDEXES_WEIGHTS!C9</f>
        <v>97.720980143720496</v>
      </c>
      <c r="D10" s="34">
        <f>[2]ANNUAL_INDEXES_WEIGHTS!D9</f>
        <v>80.925942436584194</v>
      </c>
      <c r="E10" s="34">
        <f>[2]ANNUAL_INDEXES_WEIGHTS!E9</f>
        <v>86.743848147863005</v>
      </c>
      <c r="F10" s="34">
        <f>[2]ANNUAL_INDEXES_WEIGHTS!F9</f>
        <v>42.043264289999897</v>
      </c>
      <c r="G10" s="34">
        <f>[2]ANNUAL_INDEXES_WEIGHTS!G9</f>
        <v>10.697323839999999</v>
      </c>
      <c r="H10" s="34">
        <f>[2]ANNUAL_INDEXES_WEIGHTS!H9</f>
        <v>30.6914622</v>
      </c>
      <c r="I10" s="34">
        <f>[2]ANNUAL_INDEXES_WEIGHTS!I9</f>
        <v>8.04208444</v>
      </c>
      <c r="J10" s="35">
        <f t="shared" si="0"/>
        <v>1.0990371357595714</v>
      </c>
      <c r="K10" s="35">
        <f t="shared" si="0"/>
        <v>1.015567550146901</v>
      </c>
      <c r="L10" s="35">
        <f t="shared" si="0"/>
        <v>1.2499155395696868</v>
      </c>
      <c r="M10" s="35">
        <f t="shared" si="0"/>
        <v>1.1689177520864802</v>
      </c>
      <c r="N10" s="36">
        <f t="shared" si="5"/>
        <v>28.288072589999967</v>
      </c>
      <c r="O10" s="36">
        <f t="shared" si="5"/>
        <v>7.531169886666663</v>
      </c>
      <c r="P10" s="36">
        <f t="shared" si="5"/>
        <v>22.373334490000001</v>
      </c>
      <c r="Q10" s="36">
        <f t="shared" si="5"/>
        <v>9.3075757266666663</v>
      </c>
      <c r="R10" s="34" cm="1">
        <f t="array" ref="R10">R11/SUMPRODUCT(J11:M11,N11:Q11/SUM(N11:Q11))</f>
        <v>84.603205342869188</v>
      </c>
      <c r="S10" s="34">
        <f>IF(B10&gt;0,100*(ROUND(B10,1)/ROUND(B9,1)-1),NA())</f>
        <v>9.8958333333333481</v>
      </c>
      <c r="T10" s="34">
        <f>IF(C10&gt;0,100*(ROUND(C10,1)/ROUND(C9,1)-1),NA())</f>
        <v>1.5592515592515621</v>
      </c>
      <c r="U10" s="34">
        <f>IF(D10&gt;0,100*(ROUND(D10,1)/ROUND(D9,1)-1),NA())</f>
        <v>25.038639876352399</v>
      </c>
      <c r="V10" s="34">
        <f>IF(E10&gt;0,100*(ROUND(E10,1)/ROUND(E9,1)-1),NA())</f>
        <v>16.846361185983817</v>
      </c>
      <c r="W10" s="34">
        <f t="shared" si="3"/>
        <v>14.945652173913038</v>
      </c>
    </row>
    <row r="11" spans="1:23" s="37" customFormat="1" ht="20.100000000000001" customHeight="1" x14ac:dyDescent="0.2">
      <c r="A11" s="33">
        <v>2006</v>
      </c>
      <c r="B11" s="34">
        <f>[2]ANNUAL_INDEXES_WEIGHTS!B10</f>
        <v>98.695895945524896</v>
      </c>
      <c r="C11" s="34">
        <f>[2]ANNUAL_INDEXES_WEIGHTS!C10</f>
        <v>114.12232191732301</v>
      </c>
      <c r="D11" s="34">
        <f>[2]ANNUAL_INDEXES_WEIGHTS!D10</f>
        <v>96.367723021323101</v>
      </c>
      <c r="E11" s="34">
        <f>[2]ANNUAL_INDEXES_WEIGHTS!E10</f>
        <v>98.517001280017695</v>
      </c>
      <c r="F11" s="34">
        <f>[2]ANNUAL_INDEXES_WEIGHTS!F10</f>
        <v>39.862742189999999</v>
      </c>
      <c r="G11" s="34">
        <f>[2]ANNUAL_INDEXES_WEIGHTS!G10</f>
        <v>13.178529749999999</v>
      </c>
      <c r="H11" s="34">
        <f>[2]ANNUAL_INDEXES_WEIGHTS!H10</f>
        <v>26.66050688</v>
      </c>
      <c r="I11" s="34">
        <f>[2]ANNUAL_INDEXES_WEIGHTS!I10</f>
        <v>12.1822739</v>
      </c>
      <c r="J11" s="35">
        <f t="shared" si="0"/>
        <v>1.1692197088195915</v>
      </c>
      <c r="K11" s="35">
        <f t="shared" si="0"/>
        <v>1.167838490255426</v>
      </c>
      <c r="L11" s="35">
        <f t="shared" si="0"/>
        <v>1.1908137257325055</v>
      </c>
      <c r="M11" s="35">
        <f t="shared" si="0"/>
        <v>1.1357232055475133</v>
      </c>
      <c r="N11" s="36">
        <f t="shared" si="5"/>
        <v>34.121466589999962</v>
      </c>
      <c r="O11" s="36">
        <f t="shared" si="5"/>
        <v>9.5468370866666632</v>
      </c>
      <c r="P11" s="36">
        <f t="shared" si="5"/>
        <v>24.740648346666671</v>
      </c>
      <c r="Q11" s="36">
        <f t="shared" si="5"/>
        <v>9.7834808333333338</v>
      </c>
      <c r="R11" s="34" cm="1">
        <f t="array" ref="R11">R12/SUMPRODUCT(J12:M12,N12:Q12/SUM(N12:Q12))</f>
        <v>99.128938746200049</v>
      </c>
      <c r="S11" s="34">
        <f>IF(B11&gt;0,100*(ROUND(B11,1)/ROUND(B10,1)-1),NA())</f>
        <v>16.943127962085303</v>
      </c>
      <c r="T11" s="34">
        <f>IF(C11&gt;0,100*(ROUND(C11,1)/ROUND(C10,1)-1),NA())</f>
        <v>16.786079836233348</v>
      </c>
      <c r="U11" s="34">
        <f>IF(D11&gt;0,100*(ROUND(D11,1)/ROUND(D10,1)-1),NA())</f>
        <v>19.159456118665009</v>
      </c>
      <c r="V11" s="34">
        <f>IF(E11&gt;0,100*(ROUND(E11,1)/ROUND(E10,1)-1),NA())</f>
        <v>13.610149942329874</v>
      </c>
      <c r="W11" s="34">
        <f t="shared" si="3"/>
        <v>17.139479905437362</v>
      </c>
    </row>
    <row r="12" spans="1:23" s="37" customFormat="1" ht="20.100000000000001" customHeight="1" x14ac:dyDescent="0.2">
      <c r="A12" s="33">
        <v>2007</v>
      </c>
      <c r="B12" s="34">
        <f>[2]ANNUAL_INDEXES_WEIGHTS!B11</f>
        <v>102.03279937792099</v>
      </c>
      <c r="C12" s="34">
        <f>[2]ANNUAL_INDEXES_WEIGHTS!C11</f>
        <v>121.848476268729</v>
      </c>
      <c r="D12" s="34">
        <f>[2]ANNUAL_INDEXES_WEIGHTS!D11</f>
        <v>99.702641583915906</v>
      </c>
      <c r="E12" s="34">
        <f>[2]ANNUAL_INDEXES_WEIGHTS!E11</f>
        <v>89.340197864557098</v>
      </c>
      <c r="F12" s="34">
        <f>[2]ANNUAL_INDEXES_WEIGHTS!F11</f>
        <v>56.385102709999998</v>
      </c>
      <c r="G12" s="34">
        <f>[2]ANNUAL_INDEXES_WEIGHTS!G11</f>
        <v>14.7992045</v>
      </c>
      <c r="H12" s="34">
        <f>[2]ANNUAL_INDEXES_WEIGHTS!H11</f>
        <v>87.3863798</v>
      </c>
      <c r="I12" s="34">
        <f>[2]ANNUAL_INDEXES_WEIGHTS!I11</f>
        <v>14.03083865</v>
      </c>
      <c r="J12" s="35">
        <f t="shared" si="0"/>
        <v>1.0338099512692798</v>
      </c>
      <c r="K12" s="35">
        <f t="shared" si="0"/>
        <v>1.0677006410455203</v>
      </c>
      <c r="L12" s="35">
        <f t="shared" si="0"/>
        <v>1.034606177857444</v>
      </c>
      <c r="M12" s="35">
        <f t="shared" si="0"/>
        <v>0.90685056085520599</v>
      </c>
      <c r="N12" s="36">
        <f t="shared" si="5"/>
        <v>37.850907586666636</v>
      </c>
      <c r="O12" s="36">
        <f t="shared" si="5"/>
        <v>10.21849256333333</v>
      </c>
      <c r="P12" s="36">
        <f t="shared" si="5"/>
        <v>28.137812400000001</v>
      </c>
      <c r="Q12" s="36">
        <f t="shared" si="5"/>
        <v>10.939285773333333</v>
      </c>
      <c r="R12" s="34" cm="1">
        <f t="array" ref="R12">R13/SUMPRODUCT(J13:M13,N13:Q13/SUM(N13:Q13))</f>
        <v>101.32008872706656</v>
      </c>
      <c r="S12" s="34">
        <f>IF(B12&gt;0,100*(ROUND(B12,1)/ROUND(B11,1)-1),NA())</f>
        <v>3.3434650455927084</v>
      </c>
      <c r="T12" s="34">
        <f>IF(C12&gt;0,100*(ROUND(C12,1)/ROUND(C11,1)-1),NA())</f>
        <v>6.7484662576687171</v>
      </c>
      <c r="U12" s="34">
        <f>IF(D12&gt;0,100*(ROUND(D12,1)/ROUND(D11,1)-1),NA())</f>
        <v>3.4232365145228094</v>
      </c>
      <c r="V12" s="34">
        <f>IF(E12&gt;0,100*(ROUND(E12,1)/ROUND(E11,1)-1),NA())</f>
        <v>-9.3401015228426481</v>
      </c>
      <c r="W12" s="34">
        <f t="shared" si="3"/>
        <v>2.2199798183652808</v>
      </c>
    </row>
    <row r="13" spans="1:23" s="37" customFormat="1" ht="20.100000000000001" customHeight="1" x14ac:dyDescent="0.2">
      <c r="A13" s="33">
        <v>2008</v>
      </c>
      <c r="B13" s="34">
        <f>[2]ANNUAL_INDEXES_WEIGHTS!B12</f>
        <v>102.613471204829</v>
      </c>
      <c r="C13" s="34">
        <f>[2]ANNUAL_INDEXES_WEIGHTS!C12</f>
        <v>115.35514313618999</v>
      </c>
      <c r="D13" s="34">
        <f>[2]ANNUAL_INDEXES_WEIGHTS!D12</f>
        <v>97.080175831007494</v>
      </c>
      <c r="E13" s="34">
        <f>[2]ANNUAL_INDEXES_WEIGHTS!E12</f>
        <v>98.528300064189807</v>
      </c>
      <c r="F13" s="34">
        <f>[2]ANNUAL_INDEXES_WEIGHTS!F12</f>
        <v>66.799062649999996</v>
      </c>
      <c r="G13" s="34">
        <f>[2]ANNUAL_INDEXES_WEIGHTS!G12</f>
        <v>9.7061453800000006</v>
      </c>
      <c r="H13" s="34">
        <f>[2]ANNUAL_INDEXES_WEIGHTS!H12</f>
        <v>54.703475130000001</v>
      </c>
      <c r="I13" s="34">
        <f>[2]ANNUAL_INDEXES_WEIGHTS!I12</f>
        <v>17.038553719999999</v>
      </c>
      <c r="J13" s="35">
        <f t="shared" si="0"/>
        <v>1.0056910310257905</v>
      </c>
      <c r="K13" s="35">
        <f t="shared" si="0"/>
        <v>0.94670977158369729</v>
      </c>
      <c r="L13" s="35">
        <f t="shared" si="0"/>
        <v>0.97369712866934244</v>
      </c>
      <c r="M13" s="35">
        <f t="shared" si="0"/>
        <v>1.1028439875806206</v>
      </c>
      <c r="N13" s="36">
        <f t="shared" si="5"/>
        <v>46.097036396666624</v>
      </c>
      <c r="O13" s="36">
        <f t="shared" si="5"/>
        <v>12.891686030000001</v>
      </c>
      <c r="P13" s="36">
        <f t="shared" si="5"/>
        <v>48.24611629333333</v>
      </c>
      <c r="Q13" s="36">
        <f t="shared" si="5"/>
        <v>11.418398996666667</v>
      </c>
      <c r="R13" s="34" cm="1">
        <f t="array" ref="R13">R14/SUMPRODUCT(J14:M14,N14:Q14/SUM(N14:Q14))</f>
        <v>100.87659898991174</v>
      </c>
      <c r="S13" s="34">
        <f>IF(B13&gt;0,100*(ROUND(B13,1)/ROUND(B12,1)-1),NA())</f>
        <v>0.58823529411764497</v>
      </c>
      <c r="T13" s="34">
        <f>IF(C13&gt;0,100*(ROUND(C13,1)/ROUND(C12,1)-1),NA())</f>
        <v>-5.2545155993431791</v>
      </c>
      <c r="U13" s="34">
        <f>IF(D13&gt;0,100*(ROUND(D13,1)/ROUND(D12,1)-1),NA())</f>
        <v>-2.6078234704112413</v>
      </c>
      <c r="V13" s="34">
        <f>IF(E13&gt;0,100*(ROUND(E13,1)/ROUND(E12,1)-1),NA())</f>
        <v>10.302351623740202</v>
      </c>
      <c r="W13" s="34">
        <f t="shared" si="3"/>
        <v>-0.39486673247778326</v>
      </c>
    </row>
    <row r="14" spans="1:23" s="37" customFormat="1" ht="20.100000000000001" customHeight="1" x14ac:dyDescent="0.2">
      <c r="A14" s="33">
        <v>2009</v>
      </c>
      <c r="B14" s="34">
        <f>[2]ANNUAL_INDEXES_WEIGHTS!B13</f>
        <v>105.825966827724</v>
      </c>
      <c r="C14" s="34">
        <f>[2]ANNUAL_INDEXES_WEIGHTS!C13</f>
        <v>127.72906950724099</v>
      </c>
      <c r="D14" s="34">
        <f>[2]ANNUAL_INDEXES_WEIGHTS!D13</f>
        <v>97.501559500175702</v>
      </c>
      <c r="E14" s="34">
        <f>[2]ANNUAL_INDEXES_WEIGHTS!E13</f>
        <v>94.659661121639701</v>
      </c>
      <c r="F14" s="34">
        <f>[2]ANNUAL_INDEXES_WEIGHTS!F13</f>
        <v>51.795061560000001</v>
      </c>
      <c r="G14" s="34">
        <f>[2]ANNUAL_INDEXES_WEIGHTS!G13</f>
        <v>12.863356720000001</v>
      </c>
      <c r="H14" s="34">
        <f>[2]ANNUAL_INDEXES_WEIGHTS!H13</f>
        <v>51.801400139999998</v>
      </c>
      <c r="I14" s="34">
        <f>[2]ANNUAL_INDEXES_WEIGHTS!I13</f>
        <v>14.2154508399999</v>
      </c>
      <c r="J14" s="35">
        <f t="shared" si="0"/>
        <v>1.0313067629929649</v>
      </c>
      <c r="K14" s="35">
        <f t="shared" si="0"/>
        <v>1.1072680942924422</v>
      </c>
      <c r="L14" s="35">
        <f t="shared" si="0"/>
        <v>1.0043405738150055</v>
      </c>
      <c r="M14" s="35">
        <f t="shared" si="0"/>
        <v>0.96073575876139405</v>
      </c>
      <c r="N14" s="36">
        <f t="shared" si="5"/>
        <v>54.348969183333331</v>
      </c>
      <c r="O14" s="36">
        <f t="shared" si="5"/>
        <v>12.561293210000001</v>
      </c>
      <c r="P14" s="36">
        <f t="shared" si="5"/>
        <v>56.250120603333336</v>
      </c>
      <c r="Q14" s="36">
        <f t="shared" si="5"/>
        <v>14.417222090000001</v>
      </c>
      <c r="R14" s="34" cm="1">
        <f t="array" ref="R14">R15/SUMPRODUCT(J15:M15,N15:Q15/SUM(N15:Q15))</f>
        <v>102.87612324797806</v>
      </c>
      <c r="S14" s="34">
        <f>IF(B14&gt;0,100*(ROUND(B14,1)/ROUND(B13,1)-1),NA())</f>
        <v>3.1189083820662766</v>
      </c>
      <c r="T14" s="34">
        <f>IF(C14&gt;0,100*(ROUND(C14,1)/ROUND(C13,1)-1),NA())</f>
        <v>10.658578856152513</v>
      </c>
      <c r="U14" s="34">
        <f>IF(D14&gt;0,100*(ROUND(D14,1)/ROUND(D13,1)-1),NA())</f>
        <v>0.41194644696189719</v>
      </c>
      <c r="V14" s="34">
        <f>IF(E14&gt;0,100*(ROUND(E14,1)/ROUND(E13,1)-1),NA())</f>
        <v>-3.8578680203045668</v>
      </c>
      <c r="W14" s="34">
        <f t="shared" si="3"/>
        <v>1.9821605550049526</v>
      </c>
    </row>
    <row r="15" spans="1:23" s="37" customFormat="1" ht="20.100000000000001" customHeight="1" x14ac:dyDescent="0.2">
      <c r="A15" s="33">
        <v>2010</v>
      </c>
      <c r="B15" s="34">
        <f>[2]ANNUAL_INDEXES_WEIGHTS!B14</f>
        <v>100.984813368858</v>
      </c>
      <c r="C15" s="34">
        <f>[2]ANNUAL_INDEXES_WEIGHTS!C14</f>
        <v>123.41592176002401</v>
      </c>
      <c r="D15" s="34">
        <f>[2]ANNUAL_INDEXES_WEIGHTS!D14</f>
        <v>98.400635634881098</v>
      </c>
      <c r="E15" s="34">
        <f>[2]ANNUAL_INDEXES_WEIGHTS!E14</f>
        <v>112.33920171002001</v>
      </c>
      <c r="F15" s="34">
        <f>[2]ANNUAL_INDEXES_WEIGHTS!F14</f>
        <v>29.000536669999999</v>
      </c>
      <c r="G15" s="34">
        <f>[2]ANNUAL_INDEXES_WEIGHTS!G14</f>
        <v>9.8248731099999898</v>
      </c>
      <c r="H15" s="34">
        <f>[2]ANNUAL_INDEXES_WEIGHTS!H14</f>
        <v>33.894149710000001</v>
      </c>
      <c r="I15" s="34">
        <f>[2]ANNUAL_INDEXES_WEIGHTS!I14</f>
        <v>8.8790464399999998</v>
      </c>
      <c r="J15" s="35">
        <f t="shared" si="0"/>
        <v>0.95425363354584791</v>
      </c>
      <c r="K15" s="35">
        <f t="shared" si="0"/>
        <v>0.96623205849806593</v>
      </c>
      <c r="L15" s="35">
        <f t="shared" si="0"/>
        <v>1.0092211461982183</v>
      </c>
      <c r="M15" s="35">
        <f t="shared" si="0"/>
        <v>1.1867695318036446</v>
      </c>
      <c r="N15" s="36">
        <f t="shared" si="5"/>
        <v>58.326408973333336</v>
      </c>
      <c r="O15" s="36">
        <f t="shared" si="5"/>
        <v>12.456235533333334</v>
      </c>
      <c r="P15" s="36">
        <f t="shared" si="5"/>
        <v>64.630418356666667</v>
      </c>
      <c r="Q15" s="36">
        <f t="shared" si="5"/>
        <v>15.094947736666633</v>
      </c>
      <c r="R15" s="34" cm="1">
        <f t="array" ref="R15">R16/SUMPRODUCT(J16:M16,N16:Q16/SUM(N16:Q16))</f>
        <v>103.09922620135053</v>
      </c>
      <c r="S15" s="34">
        <f>IF(B15&gt;0,100*(ROUND(B15,1)/ROUND(B14,1)-1),NA())</f>
        <v>-4.5368620037807172</v>
      </c>
      <c r="T15" s="34">
        <f>IF(C15&gt;0,100*(ROUND(C15,1)/ROUND(C14,1)-1),NA())</f>
        <v>-3.3672670321065024</v>
      </c>
      <c r="U15" s="34">
        <f>IF(D15&gt;0,100*(ROUND(D15,1)/ROUND(D14,1)-1),NA())</f>
        <v>0.92307692307693756</v>
      </c>
      <c r="V15" s="34">
        <f>IF(E15&gt;0,100*(ROUND(E15,1)/ROUND(E14,1)-1),NA())</f>
        <v>18.585005279831044</v>
      </c>
      <c r="W15" s="34">
        <f t="shared" si="3"/>
        <v>0.19436345966956647</v>
      </c>
    </row>
    <row r="16" spans="1:23" s="37" customFormat="1" ht="20.100000000000001" customHeight="1" x14ac:dyDescent="0.2">
      <c r="A16" s="33">
        <v>2011</v>
      </c>
      <c r="B16" s="34">
        <f>[2]ANNUAL_INDEXES_WEIGHTS!B15</f>
        <v>92.4557232298</v>
      </c>
      <c r="C16" s="34">
        <f>[2]ANNUAL_INDEXES_WEIGHTS!C15</f>
        <v>108.072861469865</v>
      </c>
      <c r="D16" s="34">
        <f>[2]ANNUAL_INDEXES_WEIGHTS!D15</f>
        <v>102.07697808423499</v>
      </c>
      <c r="E16" s="34">
        <f>[2]ANNUAL_INDEXES_WEIGHTS!E15</f>
        <v>97.704896492168999</v>
      </c>
      <c r="F16" s="34">
        <f>[2]ANNUAL_INDEXES_WEIGHTS!F15</f>
        <v>37.38774136</v>
      </c>
      <c r="G16" s="34">
        <f>[2]ANNUAL_INDEXES_WEIGHTS!G15</f>
        <v>9.9238409399999998</v>
      </c>
      <c r="H16" s="34">
        <f>[2]ANNUAL_INDEXES_WEIGHTS!H15</f>
        <v>42.788247320000004</v>
      </c>
      <c r="I16" s="34">
        <f>[2]ANNUAL_INDEXES_WEIGHTS!I15</f>
        <v>8.0060161500000007</v>
      </c>
      <c r="J16" s="35">
        <f t="shared" si="0"/>
        <v>0.91554086347711938</v>
      </c>
      <c r="K16" s="35">
        <f t="shared" si="0"/>
        <v>0.87568005755373446</v>
      </c>
      <c r="L16" s="35">
        <f t="shared" si="0"/>
        <v>1.0373609624128353</v>
      </c>
      <c r="M16" s="35">
        <f t="shared" si="0"/>
        <v>0.86973109123895698</v>
      </c>
      <c r="N16" s="36">
        <f t="shared" si="5"/>
        <v>49.198220293333328</v>
      </c>
      <c r="O16" s="36">
        <f t="shared" si="5"/>
        <v>10.798125069999998</v>
      </c>
      <c r="P16" s="36">
        <f t="shared" si="5"/>
        <v>46.799674993333333</v>
      </c>
      <c r="Q16" s="36">
        <f t="shared" si="5"/>
        <v>13.377683666666632</v>
      </c>
      <c r="R16" s="34" cm="1">
        <f t="array" ref="R16">R17/SUMPRODUCT(J17:M17,N17:Q17/SUM(N17:Q17))</f>
        <v>98.387644263771932</v>
      </c>
      <c r="S16" s="34">
        <f>IF(B16&gt;0,100*(ROUND(B16,1)/ROUND(B15,1)-1),NA())</f>
        <v>-8.4158415841584127</v>
      </c>
      <c r="T16" s="34">
        <f>IF(C16&gt;0,100*(ROUND(C16,1)/ROUND(C15,1)-1),NA())</f>
        <v>-12.398703403565648</v>
      </c>
      <c r="U16" s="34">
        <f>IF(D16&gt;0,100*(ROUND(D16,1)/ROUND(D15,1)-1),NA())</f>
        <v>3.7601626016259937</v>
      </c>
      <c r="V16" s="34">
        <f>IF(E16&gt;0,100*(ROUND(E16,1)/ROUND(E15,1)-1),NA())</f>
        <v>-13.000890471950132</v>
      </c>
      <c r="W16" s="34">
        <f t="shared" si="3"/>
        <v>-4.5586808923375299</v>
      </c>
    </row>
    <row r="17" spans="1:23" s="37" customFormat="1" ht="20.100000000000001" customHeight="1" x14ac:dyDescent="0.2">
      <c r="A17" s="33">
        <v>2012</v>
      </c>
      <c r="B17" s="34">
        <f>[2]ANNUAL_INDEXES_WEIGHTS!B16</f>
        <v>95.898725214478802</v>
      </c>
      <c r="C17" s="34">
        <f>[2]ANNUAL_INDEXES_WEIGHTS!C16</f>
        <v>110.953626707303</v>
      </c>
      <c r="D17" s="34">
        <f>[2]ANNUAL_INDEXES_WEIGHTS!D16</f>
        <v>104.055807377737</v>
      </c>
      <c r="E17" s="34">
        <f>[2]ANNUAL_INDEXES_WEIGHTS!E16</f>
        <v>96.425905963966201</v>
      </c>
      <c r="F17" s="34">
        <f>[2]ANNUAL_INDEXES_WEIGHTS!F16</f>
        <v>27.984892840000001</v>
      </c>
      <c r="G17" s="34">
        <f>[2]ANNUAL_INDEXES_WEIGHTS!G16</f>
        <v>5.52686952</v>
      </c>
      <c r="H17" s="34">
        <f>[2]ANNUAL_INDEXES_WEIGHTS!H16</f>
        <v>53.749853969999997</v>
      </c>
      <c r="I17" s="34">
        <f>[2]ANNUAL_INDEXES_WEIGHTS!I16</f>
        <v>7.0673508399999996</v>
      </c>
      <c r="J17" s="35">
        <f t="shared" si="0"/>
        <v>1.0372394684115029</v>
      </c>
      <c r="K17" s="35">
        <f t="shared" si="0"/>
        <v>1.0266557690641074</v>
      </c>
      <c r="L17" s="35">
        <f t="shared" si="0"/>
        <v>1.0193856570858617</v>
      </c>
      <c r="M17" s="35">
        <f t="shared" si="0"/>
        <v>0.98690965781530404</v>
      </c>
      <c r="N17" s="36">
        <f t="shared" si="5"/>
        <v>39.394446530000003</v>
      </c>
      <c r="O17" s="36">
        <f t="shared" si="5"/>
        <v>10.870690256666663</v>
      </c>
      <c r="P17" s="36">
        <f t="shared" si="5"/>
        <v>42.827932390000001</v>
      </c>
      <c r="Q17" s="36">
        <f t="shared" si="5"/>
        <v>10.366837809999966</v>
      </c>
      <c r="R17" s="34" cm="1">
        <f t="array" ref="R17">R18/SUMPRODUCT(J18:M18,N18:Q18/SUM(N18:Q18))</f>
        <v>100.71880114395717</v>
      </c>
      <c r="S17" s="34">
        <f>IF(B17&gt;0,100*(ROUND(B17,1)/ROUND(B16,1)-1),NA())</f>
        <v>3.6756756756756825</v>
      </c>
      <c r="T17" s="34">
        <f>IF(C17&gt;0,100*(ROUND(C17,1)/ROUND(C16,1)-1),NA())</f>
        <v>2.6827012025901986</v>
      </c>
      <c r="U17" s="34">
        <f>IF(D17&gt;0,100*(ROUND(D17,1)/ROUND(D16,1)-1),NA())</f>
        <v>1.9588638589618013</v>
      </c>
      <c r="V17" s="34">
        <f>IF(E17&gt;0,100*(ROUND(E17,1)/ROUND(E16,1)-1),NA())</f>
        <v>-1.3306038894575156</v>
      </c>
      <c r="W17" s="34">
        <f t="shared" si="3"/>
        <v>2.3373983739837456</v>
      </c>
    </row>
    <row r="18" spans="1:23" s="37" customFormat="1" ht="20.100000000000001" customHeight="1" x14ac:dyDescent="0.2">
      <c r="A18" s="33">
        <v>2013</v>
      </c>
      <c r="B18" s="34">
        <f>[2]ANNUAL_INDEXES_WEIGHTS!B17</f>
        <v>96.561439448926095</v>
      </c>
      <c r="C18" s="34">
        <f>[2]ANNUAL_INDEXES_WEIGHTS!C17</f>
        <v>97.100982276987196</v>
      </c>
      <c r="D18" s="34">
        <f>[2]ANNUAL_INDEXES_WEIGHTS!D17</f>
        <v>96.164415639245206</v>
      </c>
      <c r="E18" s="34">
        <f>[2]ANNUAL_INDEXES_WEIGHTS!E17</f>
        <v>95.317755452841595</v>
      </c>
      <c r="F18" s="34">
        <f>[2]ANNUAL_INDEXES_WEIGHTS!F17</f>
        <v>34.766917549999903</v>
      </c>
      <c r="G18" s="34">
        <f>[2]ANNUAL_INDEXES_WEIGHTS!G17</f>
        <v>4.12272719</v>
      </c>
      <c r="H18" s="34">
        <f>[2]ANNUAL_INDEXES_WEIGHTS!H17</f>
        <v>52.593381559999997</v>
      </c>
      <c r="I18" s="34">
        <f>[2]ANNUAL_INDEXES_WEIGHTS!I17</f>
        <v>5.7516904899999997</v>
      </c>
      <c r="J18" s="35">
        <f t="shared" si="0"/>
        <v>1.0069105635446678</v>
      </c>
      <c r="K18" s="35">
        <f t="shared" si="0"/>
        <v>0.87514924170203789</v>
      </c>
      <c r="L18" s="35">
        <f t="shared" si="0"/>
        <v>0.92416192870576708</v>
      </c>
      <c r="M18" s="35">
        <f t="shared" si="0"/>
        <v>0.98850775110644318</v>
      </c>
      <c r="N18" s="36">
        <f t="shared" si="5"/>
        <v>31.457723623333333</v>
      </c>
      <c r="O18" s="36">
        <f t="shared" si="5"/>
        <v>8.4251945233333299</v>
      </c>
      <c r="P18" s="36">
        <f t="shared" si="5"/>
        <v>43.477417000000003</v>
      </c>
      <c r="Q18" s="36">
        <f t="shared" si="5"/>
        <v>7.98413781</v>
      </c>
      <c r="R18" s="34" cm="1">
        <f t="array" ref="R18">R19/SUMPRODUCT(J19:M19,N19:Q19/SUM(N19:Q19))</f>
        <v>96.061859231577699</v>
      </c>
      <c r="S18" s="34">
        <f>IF(B18&gt;0,100*(ROUND(B18,1)/ROUND(B17,1)-1),NA())</f>
        <v>0.72992700729925808</v>
      </c>
      <c r="T18" s="34">
        <f>IF(C18&gt;0,100*(ROUND(C18,1)/ROUND(C17,1)-1),NA())</f>
        <v>-12.522522522522529</v>
      </c>
      <c r="U18" s="34">
        <f>IF(D18&gt;0,100*(ROUND(D18,1)/ROUND(D17,1)-1),NA())</f>
        <v>-7.5888568683957658</v>
      </c>
      <c r="V18" s="34">
        <f>IF(E18&gt;0,100*(ROUND(E18,1)/ROUND(E17,1)-1),NA())</f>
        <v>-1.1410788381742809</v>
      </c>
      <c r="W18" s="34">
        <f t="shared" si="3"/>
        <v>-4.5680238331678336</v>
      </c>
    </row>
    <row r="19" spans="1:23" s="37" customFormat="1" ht="20.100000000000001" customHeight="1" x14ac:dyDescent="0.2">
      <c r="A19" s="33">
        <v>2014</v>
      </c>
      <c r="B19" s="34">
        <f>[2]ANNUAL_INDEXES_WEIGHTS!B18</f>
        <v>99.2463240954025</v>
      </c>
      <c r="C19" s="34">
        <f>[2]ANNUAL_INDEXES_WEIGHTS!C18</f>
        <v>103.073665566925</v>
      </c>
      <c r="D19" s="34">
        <f>[2]ANNUAL_INDEXES_WEIGHTS!D18</f>
        <v>95.626830545453402</v>
      </c>
      <c r="E19" s="34">
        <f>[2]ANNUAL_INDEXES_WEIGHTS!E18</f>
        <v>96.296118677201804</v>
      </c>
      <c r="F19" s="34">
        <f>[2]ANNUAL_INDEXES_WEIGHTS!F18</f>
        <v>38.447476680000001</v>
      </c>
      <c r="G19" s="34">
        <f>[2]ANNUAL_INDEXES_WEIGHTS!G18</f>
        <v>10.28106874</v>
      </c>
      <c r="H19" s="34">
        <f>[2]ANNUAL_INDEXES_WEIGHTS!H18</f>
        <v>80.824936550000004</v>
      </c>
      <c r="I19" s="34">
        <f>[2]ANNUAL_INDEXES_WEIGHTS!I18</f>
        <v>10.096967319999999</v>
      </c>
      <c r="J19" s="35">
        <f t="shared" si="0"/>
        <v>1.0278049360262127</v>
      </c>
      <c r="K19" s="35">
        <f t="shared" si="0"/>
        <v>1.0615100192591287</v>
      </c>
      <c r="L19" s="35">
        <f t="shared" si="0"/>
        <v>0.9944097295219001</v>
      </c>
      <c r="M19" s="35">
        <f t="shared" si="0"/>
        <v>1.0102642285239738</v>
      </c>
      <c r="N19" s="36">
        <f t="shared" si="5"/>
        <v>33.379850583333301</v>
      </c>
      <c r="O19" s="36">
        <f t="shared" si="5"/>
        <v>6.5244792166666663</v>
      </c>
      <c r="P19" s="36">
        <f t="shared" si="5"/>
        <v>49.710494283333333</v>
      </c>
      <c r="Q19" s="36">
        <f t="shared" si="5"/>
        <v>6.9416858266666663</v>
      </c>
      <c r="R19" s="34" cm="1">
        <f t="array" ref="R19">R20/SUMPRODUCT(J20:M20,N20:Q20/SUM(N20:Q20))</f>
        <v>97.178908610139487</v>
      </c>
      <c r="S19" s="34">
        <f>IF(B19&gt;0,100*(ROUND(B19,1)/ROUND(B18,1)-1),NA())</f>
        <v>2.6915113871635699</v>
      </c>
      <c r="T19" s="34">
        <f>IF(C19&gt;0,100*(ROUND(C19,1)/ROUND(C18,1)-1),NA())</f>
        <v>6.1791967044284357</v>
      </c>
      <c r="U19" s="34">
        <f>IF(D19&gt;0,100*(ROUND(D19,1)/ROUND(D18,1)-1),NA())</f>
        <v>-0.62370062370062929</v>
      </c>
      <c r="V19" s="34">
        <f>IF(E19&gt;0,100*(ROUND(E19,1)/ROUND(E18,1)-1),NA())</f>
        <v>1.0493179433368249</v>
      </c>
      <c r="W19" s="34">
        <f t="shared" si="3"/>
        <v>1.1446409989594342</v>
      </c>
    </row>
    <row r="20" spans="1:23" s="37" customFormat="1" ht="20.100000000000001" customHeight="1" x14ac:dyDescent="0.2">
      <c r="A20" s="33">
        <v>2015</v>
      </c>
      <c r="B20" s="34">
        <f>[2]ANNUAL_INDEXES_WEIGHTS!B19</f>
        <v>100</v>
      </c>
      <c r="C20" s="34">
        <f>[2]ANNUAL_INDEXES_WEIGHTS!C19</f>
        <v>100</v>
      </c>
      <c r="D20" s="34">
        <f>[2]ANNUAL_INDEXES_WEIGHTS!D19</f>
        <v>100</v>
      </c>
      <c r="E20" s="34">
        <f>[2]ANNUAL_INDEXES_WEIGHTS!E19</f>
        <v>100</v>
      </c>
      <c r="F20" s="34">
        <f>[2]ANNUAL_INDEXES_WEIGHTS!F19</f>
        <v>56.200870049999999</v>
      </c>
      <c r="G20" s="34">
        <f>[2]ANNUAL_INDEXES_WEIGHTS!G19</f>
        <v>5.91158173</v>
      </c>
      <c r="H20" s="34">
        <f>[2]ANNUAL_INDEXES_WEIGHTS!H19</f>
        <v>77.669558519999995</v>
      </c>
      <c r="I20" s="34">
        <f>[2]ANNUAL_INDEXES_WEIGHTS!I19</f>
        <v>12.13419055</v>
      </c>
      <c r="J20" s="35">
        <f t="shared" si="0"/>
        <v>1.0075939931424867</v>
      </c>
      <c r="K20" s="35">
        <f t="shared" si="0"/>
        <v>0.97017991404478299</v>
      </c>
      <c r="L20" s="35">
        <f t="shared" si="0"/>
        <v>1.0457316155894965</v>
      </c>
      <c r="M20" s="35">
        <f t="shared" si="0"/>
        <v>1.0384634539135906</v>
      </c>
      <c r="N20" s="36">
        <f t="shared" si="5"/>
        <v>33.733095689999971</v>
      </c>
      <c r="O20" s="36">
        <f t="shared" si="5"/>
        <v>6.6435551500000001</v>
      </c>
      <c r="P20" s="36">
        <f t="shared" si="5"/>
        <v>62.389390693333326</v>
      </c>
      <c r="Q20" s="36">
        <f t="shared" si="5"/>
        <v>7.6386695499999995</v>
      </c>
      <c r="R20" s="34" cm="1">
        <f t="array" ref="R20">SUMPRODUCT(B20:E20,N20:Q20/SUM(N20:Q20))</f>
        <v>100.00000000000001</v>
      </c>
      <c r="S20" s="34">
        <f>IF(B20&gt;0,100*(ROUND(B20,1)/ROUND(B19,1)-1),NA())</f>
        <v>0.80645161290322509</v>
      </c>
      <c r="T20" s="34">
        <f>IF(C20&gt;0,100*(ROUND(C20,1)/ROUND(C19,1)-1),NA())</f>
        <v>-3.0067895247332665</v>
      </c>
      <c r="U20" s="34">
        <f>IF(D20&gt;0,100*(ROUND(D20,1)/ROUND(D19,1)-1),NA())</f>
        <v>4.6025104602510414</v>
      </c>
      <c r="V20" s="34">
        <f>IF(E20&gt;0,100*(ROUND(E20,1)/ROUND(E19,1)-1),NA())</f>
        <v>3.8421599169262688</v>
      </c>
      <c r="W20" s="34">
        <f t="shared" si="3"/>
        <v>2.8806584362139898</v>
      </c>
    </row>
    <row r="21" spans="1:23" s="37" customFormat="1" ht="20.100000000000001" customHeight="1" x14ac:dyDescent="0.2">
      <c r="A21" s="33">
        <v>2016</v>
      </c>
      <c r="B21" s="34">
        <f>[2]ANNUAL_INDEXES_WEIGHTS!B20</f>
        <v>101.18733306183999</v>
      </c>
      <c r="C21" s="34">
        <f>[2]ANNUAL_INDEXES_WEIGHTS!C20</f>
        <v>116.682880725557</v>
      </c>
      <c r="D21" s="34">
        <f>[2]ANNUAL_INDEXES_WEIGHTS!D20</f>
        <v>111.442158134726</v>
      </c>
      <c r="E21" s="34">
        <f>[2]ANNUAL_INDEXES_WEIGHTS!E20</f>
        <v>111.11058780403199</v>
      </c>
      <c r="F21" s="34">
        <f>[2]ANNUAL_INDEXES_WEIGHTS!F20</f>
        <v>65.870222949999999</v>
      </c>
      <c r="G21" s="34">
        <f>[2]ANNUAL_INDEXES_WEIGHTS!G20</f>
        <v>8.0375976700000002</v>
      </c>
      <c r="H21" s="34">
        <f>[2]ANNUAL_INDEXES_WEIGHTS!H20</f>
        <v>80.196683849999999</v>
      </c>
      <c r="I21" s="34">
        <f>[2]ANNUAL_INDEXES_WEIGHTS!I20</f>
        <v>19.760226029999998</v>
      </c>
      <c r="J21" s="35">
        <f t="shared" si="0"/>
        <v>1.0118733306184</v>
      </c>
      <c r="K21" s="35">
        <f t="shared" si="0"/>
        <v>1.1668288072555699</v>
      </c>
      <c r="L21" s="35">
        <f t="shared" si="0"/>
        <v>1.11442158134726</v>
      </c>
      <c r="M21" s="35">
        <f t="shared" si="0"/>
        <v>1.11110587804032</v>
      </c>
      <c r="N21" s="36">
        <f t="shared" si="5"/>
        <v>43.138421426666632</v>
      </c>
      <c r="O21" s="36">
        <f t="shared" si="5"/>
        <v>6.7717925533333343</v>
      </c>
      <c r="P21" s="36">
        <f t="shared" si="5"/>
        <v>70.362625543333323</v>
      </c>
      <c r="Q21" s="36">
        <f t="shared" si="5"/>
        <v>9.3276161200000001</v>
      </c>
      <c r="R21" s="34" cm="1">
        <f t="array" ref="R21">R20*SUMPRODUCT(J21:M21,N21:Q21/SUM(N21:Q21))</f>
        <v>108.27873839084789</v>
      </c>
      <c r="S21" s="34">
        <f>IF(B21&gt;0,100*(ROUND(B21,1)/ROUND(B20,1)-1),NA())</f>
        <v>1.2000000000000011</v>
      </c>
      <c r="T21" s="34">
        <f>IF(C21&gt;0,100*(ROUND(C21,1)/ROUND(C20,1)-1),NA())</f>
        <v>16.700000000000003</v>
      </c>
      <c r="U21" s="34">
        <f>IF(D21&gt;0,100*(ROUND(D21,1)/ROUND(D20,1)-1),NA())</f>
        <v>11.400000000000009</v>
      </c>
      <c r="V21" s="34">
        <f>IF(E21&gt;0,100*(ROUND(E21,1)/ROUND(E20,1)-1),NA())</f>
        <v>11.099999999999998</v>
      </c>
      <c r="W21" s="34">
        <f t="shared" si="3"/>
        <v>8.2999999999999972</v>
      </c>
    </row>
    <row r="22" spans="1:23" s="37" customFormat="1" ht="20.100000000000001" customHeight="1" x14ac:dyDescent="0.2">
      <c r="A22" s="33">
        <v>2017</v>
      </c>
      <c r="B22" s="34">
        <f>[2]ANNUAL_INDEXES_WEIGHTS!B21</f>
        <v>106.634629724216</v>
      </c>
      <c r="C22" s="34">
        <f>[2]ANNUAL_INDEXES_WEIGHTS!C21</f>
        <v>114.04290574216699</v>
      </c>
      <c r="D22" s="34">
        <f>[2]ANNUAL_INDEXES_WEIGHTS!D21</f>
        <v>162.98831058010001</v>
      </c>
      <c r="E22" s="34">
        <f>[2]ANNUAL_INDEXES_WEIGHTS!E21</f>
        <v>109.775088117854</v>
      </c>
      <c r="F22" s="34">
        <f>[2]ANNUAL_INDEXES_WEIGHTS!F21</f>
        <v>68.055062909999904</v>
      </c>
      <c r="G22" s="34">
        <f>[2]ANNUAL_INDEXES_WEIGHTS!G21</f>
        <v>11.97835542</v>
      </c>
      <c r="H22" s="34">
        <f>[2]ANNUAL_INDEXES_WEIGHTS!H21</f>
        <v>112.6466581</v>
      </c>
      <c r="I22" s="34">
        <f>[2]ANNUAL_INDEXES_WEIGHTS!I21</f>
        <v>12.79598389</v>
      </c>
      <c r="J22" s="35">
        <f t="shared" si="0"/>
        <v>1.0538337803512119</v>
      </c>
      <c r="K22" s="35">
        <f t="shared" si="0"/>
        <v>0.97737478739833883</v>
      </c>
      <c r="L22" s="35">
        <f t="shared" si="0"/>
        <v>1.4625372777065051</v>
      </c>
      <c r="M22" s="35">
        <f t="shared" si="0"/>
        <v>0.98798044621513981</v>
      </c>
      <c r="N22" s="36">
        <f t="shared" si="5"/>
        <v>53.506189893333328</v>
      </c>
      <c r="O22" s="36">
        <f t="shared" si="5"/>
        <v>8.0767493800000008</v>
      </c>
      <c r="P22" s="36">
        <f t="shared" si="5"/>
        <v>79.563726306666666</v>
      </c>
      <c r="Q22" s="36">
        <f t="shared" si="5"/>
        <v>13.997127966666666</v>
      </c>
      <c r="R22" s="34" cm="1">
        <f t="array" ref="R22">R21*SUMPRODUCT(J22:M22,N22:Q22/SUM(N22:Q22))</f>
        <v>135.72858558698684</v>
      </c>
      <c r="S22" s="34">
        <f>IF(B22&gt;0,100*(ROUND(B22,1)/ROUND(B21,1)-1),NA())</f>
        <v>5.3359683794466317</v>
      </c>
      <c r="T22" s="34">
        <f>IF(C22&gt;0,100*(ROUND(C22,1)/ROUND(C21,1)-1),NA())</f>
        <v>-2.3136246786632397</v>
      </c>
      <c r="U22" s="34">
        <f>IF(D22&gt;0,100*(ROUND(D22,1)/ROUND(D21,1)-1),NA())</f>
        <v>46.319569120287255</v>
      </c>
      <c r="V22" s="34">
        <f>IF(E22&gt;0,100*(ROUND(E22,1)/ROUND(E21,1)-1),NA())</f>
        <v>-1.1701170117011661</v>
      </c>
      <c r="W22" s="34">
        <f t="shared" si="3"/>
        <v>25.300092336103418</v>
      </c>
    </row>
    <row r="23" spans="1:23" s="37" customFormat="1" ht="20.100000000000001" customHeight="1" x14ac:dyDescent="0.2">
      <c r="A23" s="33">
        <v>2018</v>
      </c>
      <c r="B23" s="34">
        <f>[2]ANNUAL_INDEXES_WEIGHTS!B22</f>
        <v>125.167655390158</v>
      </c>
      <c r="C23" s="34">
        <f>[2]ANNUAL_INDEXES_WEIGHTS!C22</f>
        <v>126.79525764807801</v>
      </c>
      <c r="D23" s="34">
        <f>[2]ANNUAL_INDEXES_WEIGHTS!D22</f>
        <v>167.77428595334399</v>
      </c>
      <c r="E23" s="34">
        <f>[2]ANNUAL_INDEXES_WEIGHTS!E22</f>
        <v>125.52688990905</v>
      </c>
      <c r="F23" s="34">
        <f>[2]ANNUAL_INDEXES_WEIGHTS!F22</f>
        <v>79.449348209999997</v>
      </c>
      <c r="G23" s="34">
        <f>[2]ANNUAL_INDEXES_WEIGHTS!G22</f>
        <v>21.606885219999999</v>
      </c>
      <c r="H23" s="34">
        <f>[2]ANNUAL_INDEXES_WEIGHTS!H22</f>
        <v>99.552248449999993</v>
      </c>
      <c r="I23" s="34">
        <f>[2]ANNUAL_INDEXES_WEIGHTS!I22</f>
        <v>24.319410730000001</v>
      </c>
      <c r="J23" s="35">
        <f t="shared" si="0"/>
        <v>1.1737993156057565</v>
      </c>
      <c r="K23" s="35">
        <f t="shared" si="0"/>
        <v>1.1118206505079944</v>
      </c>
      <c r="L23" s="35">
        <f t="shared" si="0"/>
        <v>1.0293639179166283</v>
      </c>
      <c r="M23" s="35">
        <f t="shared" si="0"/>
        <v>1.143491588677068</v>
      </c>
      <c r="N23" s="36">
        <f t="shared" ref="N23:Q30" si="6">AVERAGE(F20:F22)</f>
        <v>63.375385303333303</v>
      </c>
      <c r="O23" s="36">
        <f t="shared" si="6"/>
        <v>8.6425116066666661</v>
      </c>
      <c r="P23" s="36">
        <f t="shared" si="6"/>
        <v>90.17096682333333</v>
      </c>
      <c r="Q23" s="36">
        <f t="shared" si="6"/>
        <v>14.896800156666666</v>
      </c>
      <c r="R23" s="34" cm="1">
        <f t="array" ref="R23">R22*SUMPRODUCT(J23:M23,N23:Q23/SUM(N23:Q23))</f>
        <v>148.57927425116569</v>
      </c>
      <c r="S23" s="34">
        <f>IF(B23&gt;0,100*(ROUND(B23,1)/ROUND(B22,1)-1),NA())</f>
        <v>17.448405253283305</v>
      </c>
      <c r="T23" s="34">
        <f>IF(C23&gt;0,100*(ROUND(C23,1)/ROUND(C22,1)-1),NA())</f>
        <v>11.228070175438587</v>
      </c>
      <c r="U23" s="34">
        <f>IF(D23&gt;0,100*(ROUND(D23,1)/ROUND(D22,1)-1),NA())</f>
        <v>2.9447852760736248</v>
      </c>
      <c r="V23" s="34">
        <f>IF(E23&gt;0,100*(ROUND(E23,1)/ROUND(E22,1)-1),NA())</f>
        <v>14.298724954462671</v>
      </c>
      <c r="W23" s="34">
        <f t="shared" si="3"/>
        <v>9.5062638172439318</v>
      </c>
    </row>
    <row r="24" spans="1:23" s="37" customFormat="1" ht="20.100000000000001" customHeight="1" x14ac:dyDescent="0.2">
      <c r="A24" s="33">
        <v>2019</v>
      </c>
      <c r="B24" s="34">
        <f>[2]ANNUAL_INDEXES_WEIGHTS!B23</f>
        <v>146.598346074668</v>
      </c>
      <c r="C24" s="34">
        <f>[2]ANNUAL_INDEXES_WEIGHTS!C23</f>
        <v>142.08698667985101</v>
      </c>
      <c r="D24" s="34">
        <f>[2]ANNUAL_INDEXES_WEIGHTS!D23</f>
        <v>234.76753010878701</v>
      </c>
      <c r="E24" s="34">
        <f>[2]ANNUAL_INDEXES_WEIGHTS!E23</f>
        <v>138.09911952231101</v>
      </c>
      <c r="F24" s="34">
        <f>[2]ANNUAL_INDEXES_WEIGHTS!F23</f>
        <v>78.86346795</v>
      </c>
      <c r="G24" s="34">
        <f>[2]ANNUAL_INDEXES_WEIGHTS!G23</f>
        <v>12.884553539999899</v>
      </c>
      <c r="H24" s="34">
        <f>[2]ANNUAL_INDEXES_WEIGHTS!H23</f>
        <v>97.260531169999993</v>
      </c>
      <c r="I24" s="34">
        <f>[2]ANNUAL_INDEXES_WEIGHTS!I23</f>
        <v>20.08368625</v>
      </c>
      <c r="J24" s="35">
        <f t="shared" si="0"/>
        <v>1.1712158833502853</v>
      </c>
      <c r="K24" s="35">
        <f t="shared" si="0"/>
        <v>1.1206017426473112</v>
      </c>
      <c r="L24" s="35">
        <f t="shared" si="0"/>
        <v>1.3993057921526368</v>
      </c>
      <c r="M24" s="35">
        <f t="shared" si="0"/>
        <v>1.1001556688162208</v>
      </c>
      <c r="N24" s="36">
        <f t="shared" si="6"/>
        <v>71.124878023333295</v>
      </c>
      <c r="O24" s="36">
        <f t="shared" si="6"/>
        <v>13.874279436666667</v>
      </c>
      <c r="P24" s="36">
        <f t="shared" si="6"/>
        <v>97.465196800000001</v>
      </c>
      <c r="Q24" s="36">
        <f t="shared" si="6"/>
        <v>18.958540216666666</v>
      </c>
      <c r="R24" s="34" cm="1">
        <f t="array" ref="R24">R23*SUMPRODUCT(J24:M24,N24:Q24/SUM(N24:Q24))</f>
        <v>188.90517964746297</v>
      </c>
      <c r="S24" s="34">
        <f>IF(B24&gt;0,100*(ROUND(B24,1)/ROUND(B23,1)-1),NA())</f>
        <v>17.092651757188481</v>
      </c>
      <c r="T24" s="34">
        <f>IF(C24&gt;0,100*(ROUND(C24,1)/ROUND(C23,1)-1),NA())</f>
        <v>12.066246056782326</v>
      </c>
      <c r="U24" s="34">
        <f>IF(D24&gt;0,100*(ROUND(D24,1)/ROUND(D23,1)-1),NA())</f>
        <v>39.928486293206198</v>
      </c>
      <c r="V24" s="34">
        <f>IF(E24&gt;0,100*(ROUND(E24,1)/ROUND(E23,1)-1),NA())</f>
        <v>10.039840637450204</v>
      </c>
      <c r="W24" s="34">
        <f t="shared" si="3"/>
        <v>27.119784656796785</v>
      </c>
    </row>
    <row r="25" spans="1:23" s="37" customFormat="1" ht="20.100000000000001" customHeight="1" x14ac:dyDescent="0.2">
      <c r="A25" s="33">
        <v>2020</v>
      </c>
      <c r="B25" s="34">
        <f>[2]ANNUAL_INDEXES_WEIGHTS!B24</f>
        <v>156.95710045386801</v>
      </c>
      <c r="C25" s="34">
        <f>[2]ANNUAL_INDEXES_WEIGHTS!C24</f>
        <v>153.999836545254</v>
      </c>
      <c r="D25" s="34">
        <f>[2]ANNUAL_INDEXES_WEIGHTS!D24</f>
        <v>241.49121566775801</v>
      </c>
      <c r="E25" s="34">
        <f>[2]ANNUAL_INDEXES_WEIGHTS!E24</f>
        <v>173.94288270791299</v>
      </c>
      <c r="F25" s="34">
        <f>[2]ANNUAL_INDEXES_WEIGHTS!F24</f>
        <v>57.257766060000002</v>
      </c>
      <c r="G25" s="34">
        <f>[2]ANNUAL_INDEXES_WEIGHTS!G24</f>
        <v>12.87305694</v>
      </c>
      <c r="H25" s="34">
        <f>[2]ANNUAL_INDEXES_WEIGHTS!H24</f>
        <v>102.5544463</v>
      </c>
      <c r="I25" s="34">
        <f>[2]ANNUAL_INDEXES_WEIGHTS!I24</f>
        <v>25.503624139999999</v>
      </c>
      <c r="J25" s="35">
        <f t="shared" si="0"/>
        <v>1.0706607861314064</v>
      </c>
      <c r="K25" s="35">
        <f t="shared" si="0"/>
        <v>1.0838419488214279</v>
      </c>
      <c r="L25" s="35">
        <f t="shared" si="0"/>
        <v>1.0286397593221488</v>
      </c>
      <c r="M25" s="35">
        <f t="shared" si="0"/>
        <v>1.2595509899671093</v>
      </c>
      <c r="N25" s="36">
        <f t="shared" si="6"/>
        <v>75.455959689999972</v>
      </c>
      <c r="O25" s="36">
        <f t="shared" si="6"/>
        <v>15.489931393333299</v>
      </c>
      <c r="P25" s="36">
        <f t="shared" si="6"/>
        <v>103.15314590666667</v>
      </c>
      <c r="Q25" s="36">
        <f t="shared" si="6"/>
        <v>19.066360290000002</v>
      </c>
      <c r="R25" s="34" cm="1">
        <f t="array" ref="R25">R24*SUMPRODUCT(J25:M25,N25:Q25/SUM(N25:Q25))</f>
        <v>201.78459357160099</v>
      </c>
      <c r="S25" s="34">
        <f>IF(B25&gt;0,100*(ROUND(B25,1)/ROUND(B24,1)-1),NA())</f>
        <v>7.0941336971350744</v>
      </c>
      <c r="T25" s="34">
        <f>IF(C25&gt;0,100*(ROUND(C25,1)/ROUND(C24,1)-1),NA())</f>
        <v>8.3743842364532028</v>
      </c>
      <c r="U25" s="34">
        <f>IF(D25&gt;0,100*(ROUND(D25,1)/ROUND(D24,1)-1),NA())</f>
        <v>2.8534923339011975</v>
      </c>
      <c r="V25" s="34">
        <f>IF(E25&gt;0,100*(ROUND(E25,1)/ROUND(E24,1)-1),NA())</f>
        <v>25.923244026068069</v>
      </c>
      <c r="W25" s="34">
        <f t="shared" si="3"/>
        <v>6.8290100582318658</v>
      </c>
    </row>
    <row r="26" spans="1:23" s="37" customFormat="1" ht="20.100000000000001" customHeight="1" x14ac:dyDescent="0.2">
      <c r="A26" s="33">
        <v>2021</v>
      </c>
      <c r="B26" s="34">
        <f>[2]ANNUAL_INDEXES_WEIGHTS!B25</f>
        <v>181.19731432017699</v>
      </c>
      <c r="C26" s="34">
        <f>[2]ANNUAL_INDEXES_WEIGHTS!C25</f>
        <v>165.753368494254</v>
      </c>
      <c r="D26" s="34">
        <f>[2]ANNUAL_INDEXES_WEIGHTS!D25</f>
        <v>234.400852925648</v>
      </c>
      <c r="E26" s="34">
        <f>[2]ANNUAL_INDEXES_WEIGHTS!E25</f>
        <v>185.08120157514199</v>
      </c>
      <c r="F26" s="34">
        <f>[2]ANNUAL_INDEXES_WEIGHTS!F25</f>
        <v>135.15325909999899</v>
      </c>
      <c r="G26" s="34">
        <f>[2]ANNUAL_INDEXES_WEIGHTS!G25</f>
        <v>20.45416093</v>
      </c>
      <c r="H26" s="34">
        <f>[2]ANNUAL_INDEXES_WEIGHTS!H25</f>
        <v>114.988240769999</v>
      </c>
      <c r="I26" s="34">
        <f>[2]ANNUAL_INDEXES_WEIGHTS!I25</f>
        <v>27.04411524</v>
      </c>
      <c r="J26" s="35">
        <f t="shared" si="0"/>
        <v>1.1544384662829161</v>
      </c>
      <c r="K26" s="35">
        <f t="shared" si="0"/>
        <v>1.0763217170399149</v>
      </c>
      <c r="L26" s="35">
        <f t="shared" si="0"/>
        <v>0.9706392519392304</v>
      </c>
      <c r="M26" s="35">
        <f t="shared" si="0"/>
        <v>1.0640343467569904</v>
      </c>
      <c r="N26" s="36">
        <f t="shared" si="6"/>
        <v>71.856860740000002</v>
      </c>
      <c r="O26" s="36">
        <f t="shared" si="6"/>
        <v>15.788165233333297</v>
      </c>
      <c r="P26" s="36">
        <f t="shared" si="6"/>
        <v>99.789075306666675</v>
      </c>
      <c r="Q26" s="36">
        <f t="shared" si="6"/>
        <v>23.302240373333333</v>
      </c>
      <c r="R26" s="34" cm="1">
        <f t="array" ref="R26">R25*SUMPRODUCT(J26:M26,N26:Q26/SUM(N26:Q26))</f>
        <v>212.18778308637988</v>
      </c>
      <c r="S26" s="34">
        <f>IF(B26&gt;0,100*(ROUND(B26,1)/ROUND(B25,1)-1),NA())</f>
        <v>15.414012738853501</v>
      </c>
      <c r="T26" s="34">
        <f>IF(C26&gt;0,100*(ROUND(C26,1)/ROUND(C25,1)-1),NA())</f>
        <v>7.6623376623376593</v>
      </c>
      <c r="U26" s="34">
        <f>IF(D26&gt;0,100*(ROUND(D26,1)/ROUND(D25,1)-1),NA())</f>
        <v>-2.9399585921325078</v>
      </c>
      <c r="V26" s="34">
        <f>IF(E26&gt;0,100*(ROUND(E26,1)/ROUND(E25,1)-1),NA())</f>
        <v>6.4404830362277066</v>
      </c>
      <c r="W26" s="34">
        <f t="shared" si="3"/>
        <v>5.1536174430128812</v>
      </c>
    </row>
    <row r="27" spans="1:23" s="37" customFormat="1" ht="20.100000000000001" customHeight="1" x14ac:dyDescent="0.2">
      <c r="A27" s="33">
        <v>2022</v>
      </c>
      <c r="B27" s="34">
        <f>[2]ANNUAL_INDEXES_WEIGHTS!B26</f>
        <v>213.11812852118899</v>
      </c>
      <c r="C27" s="34">
        <f>[2]ANNUAL_INDEXES_WEIGHTS!C26</f>
        <v>196.60133481806099</v>
      </c>
      <c r="D27" s="34">
        <f>[2]ANNUAL_INDEXES_WEIGHTS!D26</f>
        <v>293.72315291045697</v>
      </c>
      <c r="E27" s="34">
        <f>[2]ANNUAL_INDEXES_WEIGHTS!E26</f>
        <v>234.301476058715</v>
      </c>
      <c r="F27" s="34">
        <f>[2]ANNUAL_INDEXES_WEIGHTS!F26</f>
        <v>96.719912010000002</v>
      </c>
      <c r="G27" s="34">
        <f>[2]ANNUAL_INDEXES_WEIGHTS!G26</f>
        <v>30.149859450000001</v>
      </c>
      <c r="H27" s="34">
        <f>[2]ANNUAL_INDEXES_WEIGHTS!H26</f>
        <v>108.4725332</v>
      </c>
      <c r="I27" s="34">
        <f>[2]ANNUAL_INDEXES_WEIGHTS!I26</f>
        <v>46.99951927</v>
      </c>
      <c r="J27" s="35">
        <f t="shared" si="0"/>
        <v>1.1761660448488087</v>
      </c>
      <c r="K27" s="35">
        <f t="shared" si="0"/>
        <v>1.1861076284846443</v>
      </c>
      <c r="L27" s="35">
        <f t="shared" si="0"/>
        <v>1.2530805636770701</v>
      </c>
      <c r="M27" s="35">
        <f t="shared" si="0"/>
        <v>1.2659388099098212</v>
      </c>
      <c r="N27" s="36">
        <f t="shared" si="6"/>
        <v>90.424831036666319</v>
      </c>
      <c r="O27" s="36">
        <f t="shared" si="6"/>
        <v>15.403923803333299</v>
      </c>
      <c r="P27" s="36">
        <f t="shared" si="6"/>
        <v>104.93440607999965</v>
      </c>
      <c r="Q27" s="36">
        <f t="shared" si="6"/>
        <v>24.210475209999998</v>
      </c>
      <c r="R27" s="34" cm="1">
        <f t="array" ref="R27">R26*SUMPRODUCT(J27:M27,N27:Q27/SUM(N27:Q27))</f>
        <v>258.95735391676811</v>
      </c>
      <c r="S27" s="34">
        <f>IF(B27&gt;0,100*(ROUND(B27,1)/ROUND(B26,1)-1),NA())</f>
        <v>17.604856512141275</v>
      </c>
      <c r="T27" s="34">
        <f>IF(C27&gt;0,100*(ROUND(C27,1)/ROUND(C26,1)-1),NA())</f>
        <v>18.576598311218319</v>
      </c>
      <c r="U27" s="34">
        <f>IF(D27&gt;0,100*(ROUND(D27,1)/ROUND(D26,1)-1),NA())</f>
        <v>25.298634812286693</v>
      </c>
      <c r="V27" s="34">
        <f>IF(E27&gt;0,100*(ROUND(E27,1)/ROUND(E26,1)-1),NA())</f>
        <v>26.580226904376026</v>
      </c>
      <c r="W27" s="34">
        <f t="shared" si="3"/>
        <v>22.054665409990591</v>
      </c>
    </row>
    <row r="28" spans="1:23" s="37" customFormat="1" ht="20.100000000000001" customHeight="1" x14ac:dyDescent="0.2">
      <c r="A28" s="33">
        <v>2023</v>
      </c>
      <c r="B28" s="34">
        <f>[2]ANNUAL_INDEXES_WEIGHTS!B27</f>
        <v>238.43877679216899</v>
      </c>
      <c r="C28" s="34">
        <f>[2]ANNUAL_INDEXES_WEIGHTS!C27</f>
        <v>224.95296309866001</v>
      </c>
      <c r="D28" s="34">
        <f>[2]ANNUAL_INDEXES_WEIGHTS!D27</f>
        <v>303.68648610647</v>
      </c>
      <c r="E28" s="34">
        <f>[2]ANNUAL_INDEXES_WEIGHTS!E27</f>
        <v>238.77411607462301</v>
      </c>
      <c r="F28" s="34">
        <f>[2]ANNUAL_INDEXES_WEIGHTS!F27</f>
        <v>78.626125479999999</v>
      </c>
      <c r="G28" s="34">
        <f>[2]ANNUAL_INDEXES_WEIGHTS!G27</f>
        <v>24.62435687</v>
      </c>
      <c r="H28" s="34">
        <f>[2]ANNUAL_INDEXES_WEIGHTS!H27</f>
        <v>91.005873949999994</v>
      </c>
      <c r="I28" s="34">
        <f>[2]ANNUAL_INDEXES_WEIGHTS!I27</f>
        <v>29.097315289999901</v>
      </c>
      <c r="J28" s="35">
        <f t="shared" si="0"/>
        <v>1.1188103914325735</v>
      </c>
      <c r="K28" s="35">
        <f t="shared" si="0"/>
        <v>1.1442087273051131</v>
      </c>
      <c r="L28" s="35">
        <f t="shared" si="0"/>
        <v>1.0339208302011194</v>
      </c>
      <c r="M28" s="35">
        <f t="shared" si="0"/>
        <v>1.0190892524073865</v>
      </c>
      <c r="N28" s="36">
        <f t="shared" si="6"/>
        <v>96.376979056666343</v>
      </c>
      <c r="O28" s="36">
        <f t="shared" si="6"/>
        <v>21.159025773333333</v>
      </c>
      <c r="P28" s="36">
        <f t="shared" si="6"/>
        <v>108.67174008999966</v>
      </c>
      <c r="Q28" s="36">
        <f t="shared" si="6"/>
        <v>33.182419549999999</v>
      </c>
      <c r="R28" s="34" cm="1">
        <f t="array" ref="R28">R27*SUMPRODUCT(J28:M28,N28:Q28/SUM(N28:Q28))</f>
        <v>277.74751483328561</v>
      </c>
      <c r="S28" s="34">
        <f>IF(B28&gt;0,100*(ROUND(B28,1)/ROUND(B27,1)-1),NA())</f>
        <v>11.872360394181136</v>
      </c>
      <c r="T28" s="34">
        <f>IF(C28&gt;0,100*(ROUND(C28,1)/ROUND(C27,1)-1),NA())</f>
        <v>14.445574771108859</v>
      </c>
      <c r="U28" s="34">
        <f>IF(D28&gt;0,100*(ROUND(D28,1)/ROUND(D27,1)-1),NA())</f>
        <v>3.404834865509021</v>
      </c>
      <c r="V28" s="34">
        <f>IF(E28&gt;0,100*(ROUND(E28,1)/ROUND(E27,1)-1),NA())</f>
        <v>1.9206145966709443</v>
      </c>
      <c r="W28" s="34">
        <f t="shared" si="3"/>
        <v>7.2200772200772256</v>
      </c>
    </row>
    <row r="29" spans="1:23" s="37" customFormat="1" ht="20.100000000000001" customHeight="1" x14ac:dyDescent="0.2">
      <c r="A29" s="33">
        <v>2024</v>
      </c>
      <c r="B29" s="34">
        <f>[2]ANNUAL_INDEXES_WEIGHTS!B28</f>
        <v>245.15104112240601</v>
      </c>
      <c r="C29" s="34">
        <f>[2]ANNUAL_INDEXES_WEIGHTS!C28</f>
        <v>218.20856963191699</v>
      </c>
      <c r="D29" s="34">
        <f>[2]ANNUAL_INDEXES_WEIGHTS!D28</f>
        <v>311.89497199445202</v>
      </c>
      <c r="E29" s="34">
        <f>[2]ANNUAL_INDEXES_WEIGHTS!E28</f>
        <v>263.82691460784901</v>
      </c>
      <c r="F29" s="34">
        <f>[2]ANNUAL_INDEXES_WEIGHTS!F28</f>
        <v>94.297323379999995</v>
      </c>
      <c r="G29" s="34">
        <f>[2]ANNUAL_INDEXES_WEIGHTS!G28</f>
        <v>22.246183469999998</v>
      </c>
      <c r="H29" s="34">
        <f>[2]ANNUAL_INDEXES_WEIGHTS!H28</f>
        <v>105.18000472</v>
      </c>
      <c r="I29" s="34">
        <f>[2]ANNUAL_INDEXES_WEIGHTS!I28</f>
        <v>73.747960340000006</v>
      </c>
      <c r="J29" s="35">
        <f t="shared" si="0"/>
        <v>1.0281508923193632</v>
      </c>
      <c r="K29" s="35">
        <f t="shared" si="0"/>
        <v>0.97001865023762746</v>
      </c>
      <c r="L29" s="35">
        <f t="shared" si="0"/>
        <v>1.027029473695791</v>
      </c>
      <c r="M29" s="35">
        <f t="shared" si="0"/>
        <v>1.1049225893706014</v>
      </c>
      <c r="N29" s="36">
        <f t="shared" si="6"/>
        <v>103.49976552999966</v>
      </c>
      <c r="O29" s="36">
        <f t="shared" si="6"/>
        <v>25.076125749999999</v>
      </c>
      <c r="P29" s="36">
        <f t="shared" si="6"/>
        <v>104.822215973333</v>
      </c>
      <c r="Q29" s="36">
        <f t="shared" si="6"/>
        <v>34.380316599999965</v>
      </c>
      <c r="R29" s="34" cm="1">
        <f t="array" ref="R29">R28*SUMPRODUCT(J29:M29,N29:Q29/SUM(N29:Q29))</f>
        <v>286.67012673980321</v>
      </c>
      <c r="S29" s="34">
        <f>IF(B29&gt;0,100*(ROUND(B29,1)/ROUND(B28,1)-1),NA())</f>
        <v>2.8523489932885893</v>
      </c>
      <c r="T29" s="34">
        <f>IF(C29&gt;0,100*(ROUND(C29,1)/ROUND(C28,1)-1),NA())</f>
        <v>-3.0222222222222261</v>
      </c>
      <c r="U29" s="34">
        <f>IF(D29&gt;0,100*(ROUND(D29,1)/ROUND(D28,1)-1),NA())</f>
        <v>2.7000329272308221</v>
      </c>
      <c r="V29" s="34">
        <f>IF(E29&gt;0,100*(ROUND(E29,1)/ROUND(E28,1)-1),NA())</f>
        <v>10.469011725293132</v>
      </c>
      <c r="W29" s="34">
        <f t="shared" si="3"/>
        <v>3.2409074540871385</v>
      </c>
    </row>
    <row r="30" spans="1:23" s="37" customFormat="1" ht="20.100000000000001" customHeight="1" x14ac:dyDescent="0.2">
      <c r="A30" s="33">
        <v>2025</v>
      </c>
      <c r="B30" s="34">
        <f>[2]ANNUAL_INDEXES_WEIGHTS!B29</f>
        <v>248.644040806551</v>
      </c>
      <c r="C30" s="34">
        <f>[2]ANNUAL_INDEXES_WEIGHTS!C29</f>
        <v>220.219022763526</v>
      </c>
      <c r="D30" s="34">
        <f>[2]ANNUAL_INDEXES_WEIGHTS!D29</f>
        <v>277.74921769358298</v>
      </c>
      <c r="E30" s="34">
        <f>[2]ANNUAL_INDEXES_WEIGHTS!E29</f>
        <v>295.57490335639898</v>
      </c>
      <c r="F30" s="34">
        <f>[2]ANNUAL_INDEXES_WEIGHTS!F29</f>
        <v>101.251907129999</v>
      </c>
      <c r="G30" s="34">
        <f>[2]ANNUAL_INDEXES_WEIGHTS!G29</f>
        <v>22.82576946</v>
      </c>
      <c r="H30" s="34">
        <f>[2]ANNUAL_INDEXES_WEIGHTS!H29</f>
        <v>103.96246526</v>
      </c>
      <c r="I30" s="34">
        <f>[2]ANNUAL_INDEXES_WEIGHTS!I29</f>
        <v>75.827315749999997</v>
      </c>
      <c r="J30" s="35">
        <f t="shared" si="0"/>
        <v>1.0142483575356342</v>
      </c>
      <c r="K30" s="35">
        <f t="shared" si="0"/>
        <v>1.0092134471849585</v>
      </c>
      <c r="L30" s="35">
        <f t="shared" si="0"/>
        <v>0.89052162629451936</v>
      </c>
      <c r="M30" s="35">
        <f t="shared" si="0"/>
        <v>1.120336428888387</v>
      </c>
      <c r="N30" s="36">
        <f t="shared" si="6"/>
        <v>89.881120290000013</v>
      </c>
      <c r="O30" s="36">
        <f t="shared" si="6"/>
        <v>25.673466596666668</v>
      </c>
      <c r="P30" s="36">
        <f t="shared" si="6"/>
        <v>101.55280395666666</v>
      </c>
      <c r="Q30" s="36">
        <f t="shared" si="6"/>
        <v>49.948264966666635</v>
      </c>
      <c r="R30" s="34" cm="1">
        <f t="array" ref="R30">R29*SUMPRODUCT(J30:M30,N30:Q30/SUM(N30:Q30))</f>
        <v>282.81640805319739</v>
      </c>
      <c r="S30" s="34">
        <f>IF(B30&gt;0,100*(ROUND(B30,1)/ROUND(B29,1)-1),NA())</f>
        <v>1.3866231647634564</v>
      </c>
      <c r="T30" s="34">
        <f>IF(C30&gt;0,100*(ROUND(C30,1)/ROUND(C29,1)-1),NA())</f>
        <v>0.91659028414299293</v>
      </c>
      <c r="U30" s="34">
        <f>IF(D30&gt;0,100*(ROUND(D30,1)/ROUND(D29,1)-1),NA())</f>
        <v>-10.965052901571015</v>
      </c>
      <c r="V30" s="34">
        <f>IF(E30&gt;0,100*(ROUND(E30,1)/ROUND(E29,1)-1),NA())</f>
        <v>12.054586808188027</v>
      </c>
      <c r="W30" s="34">
        <f t="shared" si="3"/>
        <v>-1.3603069410533575</v>
      </c>
    </row>
    <row r="32" spans="1:23" x14ac:dyDescent="0.2">
      <c r="B32" s="5" t="s">
        <v>30</v>
      </c>
    </row>
    <row r="51" spans="2:2" x14ac:dyDescent="0.2">
      <c r="B51" s="5" t="s">
        <v>1</v>
      </c>
    </row>
  </sheetData>
  <printOptions horizontalCentered="1"/>
  <pageMargins left="0.7" right="0.7" top="0.75" bottom="0.75" header="0.3" footer="0.3"/>
  <pageSetup scale="79" orientation="landscape" r:id="rId1"/>
  <headerFooter>
    <oddHeader>&amp;C&amp;"Arial,Bold"&amp;14Total Cayman Islands Index - 2025</oddHead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QUARTERLY_INDEX_GEORGE_TOWN</vt:lpstr>
      <vt:lpstr>ANNUAL_INDEXES_WEIGHTS</vt:lpstr>
      <vt:lpstr>Sheet1</vt:lpstr>
      <vt:lpstr>SAVE_AS_CSV_FOR_PUBLICATION</vt:lpstr>
      <vt:lpstr>GT</vt:lpstr>
      <vt:lpstr>SMB</vt:lpstr>
      <vt:lpstr>WB</vt:lpstr>
      <vt:lpstr>Other Cayman Islands</vt:lpstr>
      <vt:lpstr>Total Cayman Islands</vt:lpstr>
      <vt:lpstr>GT!Print_Area</vt:lpstr>
      <vt:lpstr>'Other Cayman Islands'!Print_Area</vt:lpstr>
      <vt:lpstr>SMB!Print_Area</vt:lpstr>
      <vt:lpstr>WB!Print_Area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jens.mehrhoff@icloud.com</dc:creator>
  <cp:lastModifiedBy>Uche Obi</cp:lastModifiedBy>
  <cp:lastPrinted>2026-02-19T17:01:53Z</cp:lastPrinted>
  <dcterms:created xsi:type="dcterms:W3CDTF">2025-09-24T19:26:29Z</dcterms:created>
  <dcterms:modified xsi:type="dcterms:W3CDTF">2026-02-19T17:02:50Z</dcterms:modified>
</cp:coreProperties>
</file>